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4400" windowHeight="13605" tabRatio="944" firstSheet="18" activeTab="29"/>
  </bookViews>
  <sheets>
    <sheet name="rekapitulacija SKUPNA  GOI" sheetId="161" r:id="rId1"/>
    <sheet name="spremni list" sheetId="156" r:id="rId2"/>
    <sheet name="OPOMBE" sheetId="157" r:id="rId3"/>
    <sheet name="rekapitulacija GO" sheetId="90" r:id="rId4"/>
    <sheet name="PRIPRAVLJALNA DELA" sheetId="149" r:id="rId5"/>
    <sheet name="RUŠITVENA" sheetId="137" r:id="rId6"/>
    <sheet name="ZEMELJSKA" sheetId="93" r:id="rId7"/>
    <sheet name=" KANAL. V OBJEKTU" sheetId="159" r:id="rId8"/>
    <sheet name="BETONSKA" sheetId="36" r:id="rId9"/>
    <sheet name="TESARSKA DELA" sheetId="83" r:id="rId10"/>
    <sheet name="ZIDARSKA" sheetId="135" r:id="rId11"/>
    <sheet name="rekapitulacija" sheetId="169" r:id="rId12"/>
    <sheet name="STREHA-DVOKAPNICA" sheetId="170" r:id="rId13"/>
    <sheet name="RAVNA STREHA" sheetId="171" r:id="rId14"/>
    <sheet name="FASADE" sheetId="172" r:id="rId15"/>
    <sheet name="KLJUČAVNIČARSKA" sheetId="173" r:id="rId16"/>
    <sheet name="ESTRIHI" sheetId="174" r:id="rId17"/>
    <sheet name="KERAMIKA" sheetId="175" r:id="rId18"/>
    <sheet name="PVC TLAKI" sheetId="176" r:id="rId19"/>
    <sheet name="VRATA" sheetId="177" r:id="rId20"/>
    <sheet name="OKNA" sheetId="178" r:id="rId21"/>
    <sheet name="ZUNANJE IN NOTR. ZASTEKLITVE" sheetId="179" r:id="rId22"/>
    <sheet name="SUHOMONTAŽNA" sheetId="180" r:id="rId23"/>
    <sheet name="SLIKOPLESKARSKA" sheetId="181" r:id="rId24"/>
    <sheet name="DVIGALO" sheetId="182" r:id="rId25"/>
    <sheet name="RAZNA DELA" sheetId="190" r:id="rId26"/>
    <sheet name="rekapitulacija ZU" sheetId="186" r:id="rId27"/>
    <sheet name="USTROJ" sheetId="187" r:id="rId28"/>
    <sheet name="MET" sheetId="188" r:id="rId29"/>
    <sheet name="FEK " sheetId="189" r:id="rId30"/>
  </sheets>
  <definedNames>
    <definedName name="B" localSheetId="28">#REF!</definedName>
    <definedName name="B" localSheetId="13">#REF!</definedName>
    <definedName name="B">#REF!</definedName>
    <definedName name="CENA" localSheetId="17">#REF!</definedName>
    <definedName name="CENA" localSheetId="15">#REF!</definedName>
    <definedName name="CENA" localSheetId="28">#REF!</definedName>
    <definedName name="CENA" localSheetId="4">#REF!</definedName>
    <definedName name="CENA" localSheetId="13">#REF!</definedName>
    <definedName name="CENA" localSheetId="5">#REF!</definedName>
    <definedName name="CENA" localSheetId="22">#REF!</definedName>
    <definedName name="CENA" localSheetId="27">#REF!</definedName>
    <definedName name="CENA" localSheetId="10">#REF!</definedName>
    <definedName name="CENA">#REF!</definedName>
    <definedName name="ččččč" localSheetId="4">#REF!</definedName>
    <definedName name="ččččč" localSheetId="13">#REF!</definedName>
    <definedName name="ččččč">#REF!</definedName>
    <definedName name="eddd" localSheetId="4">#REF!</definedName>
    <definedName name="eddd" localSheetId="13">#REF!</definedName>
    <definedName name="eddd">#REF!</definedName>
    <definedName name="g" localSheetId="28">#REF!</definedName>
    <definedName name="g" localSheetId="13">#REF!</definedName>
    <definedName name="g">#REF!</definedName>
    <definedName name="JEKLO" localSheetId="13">#REF!</definedName>
    <definedName name="JEKLO">#REF!</definedName>
    <definedName name="JEKLO_SD" localSheetId="17">#REF!</definedName>
    <definedName name="JEKLO_SD" localSheetId="15">#REF!</definedName>
    <definedName name="JEKLO_SD" localSheetId="4">#REF!</definedName>
    <definedName name="JEKLO_SD" localSheetId="13">#REF!</definedName>
    <definedName name="JEKLO_SD" localSheetId="5">#REF!</definedName>
    <definedName name="JEKLO_SD" localSheetId="22">#REF!</definedName>
    <definedName name="JEKLO_SD" localSheetId="10">#REF!</definedName>
    <definedName name="JEKLO_SD">#REF!</definedName>
    <definedName name="KOLIC" localSheetId="17">#REF!</definedName>
    <definedName name="KOLIC" localSheetId="15">#REF!</definedName>
    <definedName name="KOLIC" localSheetId="4">#REF!</definedName>
    <definedName name="KOLIC" localSheetId="13">#REF!</definedName>
    <definedName name="KOLIC" localSheetId="5">#REF!</definedName>
    <definedName name="KOLIC" localSheetId="22">#REF!</definedName>
    <definedName name="KOLIC" localSheetId="10">#REF!</definedName>
    <definedName name="KOLIC">#REF!</definedName>
    <definedName name="l" localSheetId="17">#REF!</definedName>
    <definedName name="l" localSheetId="15">#REF!</definedName>
    <definedName name="l" localSheetId="4">#REF!</definedName>
    <definedName name="l" localSheetId="13">#REF!</definedName>
    <definedName name="l" localSheetId="5">#REF!</definedName>
    <definedName name="l" localSheetId="22">#REF!</definedName>
    <definedName name="l">#REF!</definedName>
    <definedName name="lllll" localSheetId="4">#REF!</definedName>
    <definedName name="lllll" localSheetId="13">#REF!</definedName>
    <definedName name="lllll">#REF!</definedName>
    <definedName name="nnnnnnnnnnnnn" localSheetId="4">#REF!</definedName>
    <definedName name="nnnnnnnnnnnnn" localSheetId="13">#REF!</definedName>
    <definedName name="nnnnnnnnnnnnn">#REF!</definedName>
    <definedName name="_xlnm.Print_Area" localSheetId="7">' KANAL. V OBJEKTU'!$A$1:$F$37</definedName>
    <definedName name="_xlnm.Print_Area" localSheetId="8">BETONSKA!$A$1:$F$51</definedName>
    <definedName name="_xlnm.Print_Area" localSheetId="24">DVIGALO!$A$1:$F$31</definedName>
    <definedName name="_xlnm.Print_Area" localSheetId="16">ESTRIHI!$A$1:$F$25</definedName>
    <definedName name="_xlnm.Print_Area" localSheetId="14">FASADE!$A$1:$F$57</definedName>
    <definedName name="_xlnm.Print_Area" localSheetId="29">'FEK '!$A$1:$F$91</definedName>
    <definedName name="_xlnm.Print_Area" localSheetId="17">KERAMIKA!$A$1:$F$36</definedName>
    <definedName name="_xlnm.Print_Area" localSheetId="15">KLJUČAVNIČARSKA!$A$1:$F$43</definedName>
    <definedName name="_xlnm.Print_Area" localSheetId="28">MET!$A$1:$F$60</definedName>
    <definedName name="_xlnm.Print_Area" localSheetId="20">OKNA!$A$1:$F$30</definedName>
    <definedName name="_xlnm.Print_Area" localSheetId="2">OPOMBE!$A$1:$F$40</definedName>
    <definedName name="_xlnm.Print_Area" localSheetId="4">'PRIPRAVLJALNA DELA'!$A$1:$F$38</definedName>
    <definedName name="_xlnm.Print_Area" localSheetId="18">'PVC TLAKI'!$A$1:$F$18</definedName>
    <definedName name="_xlnm.Print_Area" localSheetId="13">'RAVNA STREHA'!$A$1:$F$59</definedName>
    <definedName name="_xlnm.Print_Area" localSheetId="25">'RAZNA DELA'!$A$1:$F$14</definedName>
    <definedName name="_xlnm.Print_Area" localSheetId="11">rekapitulacija!$A$1:$D$25</definedName>
    <definedName name="_xlnm.Print_Area" localSheetId="3">'rekapitulacija GO'!$A$1:$D$40</definedName>
    <definedName name="_xlnm.Print_Area" localSheetId="26">'rekapitulacija ZU'!$A$1:$D$12</definedName>
    <definedName name="_xlnm.Print_Area" localSheetId="5">RUŠITVENA!$A$1:$F$77</definedName>
    <definedName name="_xlnm.Print_Area" localSheetId="23">SLIKOPLESKARSKA!$A$1:$F$29</definedName>
    <definedName name="_xlnm.Print_Area" localSheetId="1">'spremni list'!$A$1:$E$49</definedName>
    <definedName name="_xlnm.Print_Area" localSheetId="12">'STREHA-DVOKAPNICA'!$A$1:$F$94</definedName>
    <definedName name="_xlnm.Print_Area" localSheetId="22">SUHOMONTAŽNA!$A$1:$F$46</definedName>
    <definedName name="_xlnm.Print_Area" localSheetId="9">'TESARSKA DELA'!$A$1:$F$49</definedName>
    <definedName name="_xlnm.Print_Area" localSheetId="27">USTROJ!$A$1:$F$38</definedName>
    <definedName name="_xlnm.Print_Area" localSheetId="19">VRATA!$A$1:$F$42</definedName>
    <definedName name="_xlnm.Print_Area" localSheetId="6">ZEMELJSKA!$A$1:$F$38</definedName>
    <definedName name="_xlnm.Print_Area" localSheetId="10">ZIDARSKA!$A$1:$F$59</definedName>
    <definedName name="_xlnm.Print_Area" localSheetId="21">'ZUNANJE IN NOTR. ZASTEKLITVE'!$A$1:$F$50</definedName>
    <definedName name="_xlnm.Print_Titles" localSheetId="8">BETONSKA!$8:$9</definedName>
    <definedName name="_xlnm.Print_Titles" localSheetId="24">DVIGALO!$7:$8</definedName>
    <definedName name="_xlnm.Print_Titles" localSheetId="16">ESTRIHI!$9:$10</definedName>
    <definedName name="_xlnm.Print_Titles" localSheetId="14">FASADE!$9:$10</definedName>
    <definedName name="_xlnm.Print_Titles" localSheetId="29">'FEK '!$3:$3</definedName>
    <definedName name="_xlnm.Print_Titles" localSheetId="17">KERAMIKA!$3:$4</definedName>
    <definedName name="_xlnm.Print_Titles" localSheetId="15">KLJUČAVNIČARSKA!$10:$11</definedName>
    <definedName name="_xlnm.Print_Titles" localSheetId="28">MET!$3:$3</definedName>
    <definedName name="_xlnm.Print_Titles" localSheetId="20">OKNA!$11:$12</definedName>
    <definedName name="_xlnm.Print_Titles" localSheetId="4">'PRIPRAVLJALNA DELA'!$5:$6</definedName>
    <definedName name="_xlnm.Print_Titles" localSheetId="18">'PVC TLAKI'!$8:$9</definedName>
    <definedName name="_xlnm.Print_Titles" localSheetId="13">'RAVNA STREHA'!$9:$10</definedName>
    <definedName name="_xlnm.Print_Titles" localSheetId="25">'RAZNA DELA'!$6:$7</definedName>
    <definedName name="_xlnm.Print_Titles" localSheetId="5">RUŠITVENA!$15:$16</definedName>
    <definedName name="_xlnm.Print_Titles" localSheetId="23">SLIKOPLESKARSKA!$3:$4</definedName>
    <definedName name="_xlnm.Print_Titles" localSheetId="1">'spremni list'!$7:$7</definedName>
    <definedName name="_xlnm.Print_Titles" localSheetId="12">'STREHA-DVOKAPNICA'!$9:$10</definedName>
    <definedName name="_xlnm.Print_Titles" localSheetId="22">SUHOMONTAŽNA!$8:$9</definedName>
    <definedName name="_xlnm.Print_Titles" localSheetId="9">'TESARSKA DELA'!$8:$9</definedName>
    <definedName name="_xlnm.Print_Titles" localSheetId="27">USTROJ!$12:$13</definedName>
    <definedName name="_xlnm.Print_Titles" localSheetId="19">VRATA!$10:$11</definedName>
    <definedName name="_xlnm.Print_Titles" localSheetId="6">ZEMELJSKA!$8:$9</definedName>
    <definedName name="_xlnm.Print_Titles" localSheetId="10">ZIDARSKA!$9:$10</definedName>
    <definedName name="_xlnm.Print_Titles" localSheetId="21">'ZUNANJE IN NOTR. ZASTEKLITVE'!$10:$11</definedName>
    <definedName name="x" localSheetId="29">#REF!</definedName>
    <definedName name="x" localSheetId="28">#REF!</definedName>
    <definedName name="x" localSheetId="13">#REF!</definedName>
    <definedName name="x">#REF!</definedName>
    <definedName name="xxxx" localSheetId="17">#REF!</definedName>
    <definedName name="xxxx" localSheetId="4">#REF!</definedName>
    <definedName name="xxxx" localSheetId="13">#REF!</definedName>
    <definedName name="xxxx">#REF!</definedName>
  </definedNames>
  <calcPr calcId="125725"/>
  <fileRecoveryPr autoRecover="0"/>
</workbook>
</file>

<file path=xl/calcChain.xml><?xml version="1.0" encoding="utf-8"?>
<calcChain xmlns="http://schemas.openxmlformats.org/spreadsheetml/2006/main">
  <c r="F55" i="189"/>
  <c r="F23" i="170" l="1"/>
  <c r="F24"/>
  <c r="F25"/>
  <c r="F26"/>
  <c r="F27"/>
  <c r="F20" i="189"/>
  <c r="F21"/>
  <c r="F61"/>
  <c r="F62"/>
  <c r="F63"/>
  <c r="F64"/>
  <c r="F65"/>
  <c r="F66"/>
  <c r="F67"/>
  <c r="F68"/>
  <c r="F69"/>
  <c r="F70"/>
  <c r="F71"/>
  <c r="F72"/>
  <c r="F73"/>
  <c r="F74"/>
  <c r="F42"/>
  <c r="F43"/>
  <c r="F44"/>
  <c r="F45"/>
  <c r="F46"/>
  <c r="F47"/>
  <c r="F48"/>
  <c r="F49"/>
  <c r="F50"/>
  <c r="F51"/>
  <c r="F52"/>
  <c r="F53"/>
  <c r="F22"/>
  <c r="F23"/>
  <c r="F24"/>
  <c r="F25"/>
  <c r="F26"/>
  <c r="F27"/>
  <c r="F28"/>
  <c r="F29"/>
  <c r="F30"/>
  <c r="F31"/>
  <c r="F32"/>
  <c r="F33"/>
  <c r="F34"/>
  <c r="F35"/>
  <c r="F8"/>
  <c r="F9"/>
  <c r="F10"/>
  <c r="F11"/>
  <c r="F12"/>
  <c r="F13"/>
  <c r="F33" i="188"/>
  <c r="F34"/>
  <c r="F35"/>
  <c r="F36"/>
  <c r="F37"/>
  <c r="F38"/>
  <c r="F39"/>
  <c r="F40"/>
  <c r="F41"/>
  <c r="F42"/>
  <c r="F43"/>
  <c r="F44"/>
  <c r="F16"/>
  <c r="F17"/>
  <c r="F18"/>
  <c r="F19"/>
  <c r="F20"/>
  <c r="F21"/>
  <c r="F22"/>
  <c r="F23"/>
  <c r="F24"/>
  <c r="F25"/>
  <c r="F26"/>
  <c r="F8"/>
  <c r="F9"/>
  <c r="F15" i="187"/>
  <c r="F16"/>
  <c r="F17"/>
  <c r="F18"/>
  <c r="F19"/>
  <c r="F20"/>
  <c r="F21"/>
  <c r="F22"/>
  <c r="F23"/>
  <c r="F24"/>
  <c r="F25"/>
  <c r="F26"/>
  <c r="F27"/>
  <c r="F28"/>
  <c r="F29"/>
  <c r="F30"/>
  <c r="F31"/>
  <c r="F32"/>
  <c r="F33"/>
  <c r="F34"/>
  <c r="F24" i="182"/>
  <c r="F25"/>
  <c r="F26"/>
  <c r="F27"/>
  <c r="F28"/>
  <c r="F29"/>
  <c r="F12" i="181"/>
  <c r="F13"/>
  <c r="F14"/>
  <c r="F15"/>
  <c r="F16"/>
  <c r="F17"/>
  <c r="F18"/>
  <c r="F19"/>
  <c r="F20"/>
  <c r="F21"/>
  <c r="F22"/>
  <c r="F23"/>
  <c r="F24"/>
  <c r="F25"/>
  <c r="F11" i="180"/>
  <c r="F12"/>
  <c r="F13"/>
  <c r="F14"/>
  <c r="F15"/>
  <c r="F16"/>
  <c r="F17"/>
  <c r="F18"/>
  <c r="F19"/>
  <c r="F20"/>
  <c r="F21"/>
  <c r="F22"/>
  <c r="F23"/>
  <c r="F24"/>
  <c r="F25"/>
  <c r="F26"/>
  <c r="F27"/>
  <c r="F28"/>
  <c r="F29"/>
  <c r="F30"/>
  <c r="F31"/>
  <c r="F32"/>
  <c r="F33"/>
  <c r="F34"/>
  <c r="F35"/>
  <c r="F36"/>
  <c r="F37"/>
  <c r="F38"/>
  <c r="F39"/>
  <c r="F40"/>
  <c r="F41"/>
  <c r="F42"/>
  <c r="F17" i="179"/>
  <c r="F18"/>
  <c r="F19"/>
  <c r="F20"/>
  <c r="F21"/>
  <c r="F22"/>
  <c r="F23"/>
  <c r="F24"/>
  <c r="F25"/>
  <c r="F26"/>
  <c r="F27"/>
  <c r="F28"/>
  <c r="F29"/>
  <c r="F30"/>
  <c r="F31"/>
  <c r="F32"/>
  <c r="F33"/>
  <c r="F34"/>
  <c r="F35"/>
  <c r="F36"/>
  <c r="F37"/>
  <c r="F38"/>
  <c r="F39"/>
  <c r="F40"/>
  <c r="F41"/>
  <c r="F42"/>
  <c r="F43"/>
  <c r="F44"/>
  <c r="F45"/>
  <c r="F46"/>
  <c r="F15" i="178"/>
  <c r="F16"/>
  <c r="F17"/>
  <c r="F18"/>
  <c r="F19"/>
  <c r="F20"/>
  <c r="F21"/>
  <c r="F22"/>
  <c r="F23"/>
  <c r="F24"/>
  <c r="F25"/>
  <c r="F26"/>
  <c r="F11" i="176"/>
  <c r="F12"/>
  <c r="F13"/>
  <c r="F14"/>
  <c r="F11" i="175"/>
  <c r="F12"/>
  <c r="F13"/>
  <c r="F14"/>
  <c r="F15"/>
  <c r="F16"/>
  <c r="F17"/>
  <c r="F18"/>
  <c r="F19"/>
  <c r="F20"/>
  <c r="F21"/>
  <c r="F22"/>
  <c r="F23"/>
  <c r="F24"/>
  <c r="F25"/>
  <c r="F26"/>
  <c r="F27"/>
  <c r="F28"/>
  <c r="F29"/>
  <c r="F30"/>
  <c r="F31"/>
  <c r="F32"/>
  <c r="F12" i="174"/>
  <c r="F13"/>
  <c r="F14"/>
  <c r="F15"/>
  <c r="F16"/>
  <c r="F17"/>
  <c r="F18"/>
  <c r="F19"/>
  <c r="F20"/>
  <c r="F21"/>
  <c r="F14" i="173"/>
  <c r="F15"/>
  <c r="F16"/>
  <c r="F17"/>
  <c r="F18"/>
  <c r="F19"/>
  <c r="F20"/>
  <c r="F21"/>
  <c r="F22"/>
  <c r="F23"/>
  <c r="F24"/>
  <c r="F25"/>
  <c r="F26"/>
  <c r="F27"/>
  <c r="F28"/>
  <c r="F29"/>
  <c r="F30"/>
  <c r="F31"/>
  <c r="F32"/>
  <c r="F33"/>
  <c r="F34"/>
  <c r="F35"/>
  <c r="F36"/>
  <c r="F37"/>
  <c r="F38"/>
  <c r="F39"/>
  <c r="F15" i="172"/>
  <c r="F16"/>
  <c r="F17"/>
  <c r="F18"/>
  <c r="F19"/>
  <c r="F20"/>
  <c r="F21"/>
  <c r="F22"/>
  <c r="F23"/>
  <c r="F24"/>
  <c r="F25"/>
  <c r="F26"/>
  <c r="F27"/>
  <c r="F28"/>
  <c r="F29"/>
  <c r="F30"/>
  <c r="F31"/>
  <c r="F32"/>
  <c r="F33"/>
  <c r="F34"/>
  <c r="F35"/>
  <c r="F36"/>
  <c r="F37"/>
  <c r="F38"/>
  <c r="F39"/>
  <c r="F40"/>
  <c r="F41"/>
  <c r="F42"/>
  <c r="F43"/>
  <c r="F44"/>
  <c r="F45"/>
  <c r="F46"/>
  <c r="F47"/>
  <c r="F48"/>
  <c r="F49"/>
  <c r="F50"/>
  <c r="F51"/>
  <c r="F52"/>
  <c r="F53"/>
  <c r="F14" i="171"/>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85" i="170"/>
  <c r="F86"/>
  <c r="F87"/>
  <c r="F88"/>
  <c r="F89"/>
  <c r="F90"/>
  <c r="F70"/>
  <c r="F71"/>
  <c r="F72"/>
  <c r="F73"/>
  <c r="F74"/>
  <c r="F75"/>
  <c r="F76"/>
  <c r="F77"/>
  <c r="F78"/>
  <c r="F79"/>
  <c r="F80"/>
  <c r="F81"/>
  <c r="F82"/>
  <c r="F83"/>
  <c r="F84"/>
  <c r="F59"/>
  <c r="F60"/>
  <c r="F61"/>
  <c r="F62"/>
  <c r="F63"/>
  <c r="F64"/>
  <c r="F65"/>
  <c r="F66"/>
  <c r="F67"/>
  <c r="F68"/>
  <c r="F69"/>
  <c r="F47"/>
  <c r="F48"/>
  <c r="F49"/>
  <c r="F50"/>
  <c r="F51"/>
  <c r="F52"/>
  <c r="F32"/>
  <c r="F33"/>
  <c r="F34"/>
  <c r="F35"/>
  <c r="F36"/>
  <c r="F37"/>
  <c r="F38"/>
  <c r="F39"/>
  <c r="F40"/>
  <c r="F41"/>
  <c r="F42"/>
  <c r="F43"/>
  <c r="F44"/>
  <c r="F45"/>
  <c r="F46"/>
  <c r="F21"/>
  <c r="F22"/>
  <c r="F28"/>
  <c r="F29"/>
  <c r="F30"/>
  <c r="F31"/>
  <c r="F14"/>
  <c r="F15"/>
  <c r="F16"/>
  <c r="F17"/>
  <c r="F18"/>
  <c r="F19"/>
  <c r="F20"/>
  <c r="F12" i="135"/>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11" i="83"/>
  <c r="F12"/>
  <c r="F13"/>
  <c r="F14"/>
  <c r="F15"/>
  <c r="F16"/>
  <c r="F17"/>
  <c r="F18"/>
  <c r="F19"/>
  <c r="F20"/>
  <c r="F21"/>
  <c r="F22"/>
  <c r="F23"/>
  <c r="F24"/>
  <c r="F25"/>
  <c r="F26"/>
  <c r="F27"/>
  <c r="F28"/>
  <c r="F29"/>
  <c r="F30"/>
  <c r="F31"/>
  <c r="F32"/>
  <c r="F33"/>
  <c r="F34"/>
  <c r="F35"/>
  <c r="F36"/>
  <c r="F37"/>
  <c r="F38"/>
  <c r="F39"/>
  <c r="F40"/>
  <c r="F41"/>
  <c r="F42"/>
  <c r="F43"/>
  <c r="F44"/>
  <c r="F12" i="159"/>
  <c r="F13"/>
  <c r="F14"/>
  <c r="F15"/>
  <c r="F16"/>
  <c r="F17"/>
  <c r="F18"/>
  <c r="F19"/>
  <c r="F20"/>
  <c r="F21"/>
  <c r="F22"/>
  <c r="F23"/>
  <c r="F24"/>
  <c r="F25"/>
  <c r="F26"/>
  <c r="F27"/>
  <c r="F28"/>
  <c r="F29"/>
  <c r="F30"/>
  <c r="F31"/>
  <c r="F32"/>
  <c r="F33"/>
  <c r="F10"/>
  <c r="F11"/>
  <c r="F13" i="93"/>
  <c r="F14"/>
  <c r="F15"/>
  <c r="F16"/>
  <c r="F17"/>
  <c r="F18"/>
  <c r="F19"/>
  <c r="F20"/>
  <c r="F21"/>
  <c r="F22"/>
  <c r="F23"/>
  <c r="F24"/>
  <c r="F25"/>
  <c r="F26"/>
  <c r="F27"/>
  <c r="F28"/>
  <c r="F29"/>
  <c r="F30"/>
  <c r="F31"/>
  <c r="F32"/>
  <c r="F33"/>
  <c r="F34"/>
  <c r="F8" i="149"/>
  <c r="F9"/>
  <c r="F10"/>
  <c r="F11"/>
  <c r="F12"/>
  <c r="F13"/>
  <c r="F14"/>
  <c r="F15"/>
  <c r="F16"/>
  <c r="F17"/>
  <c r="F18"/>
  <c r="F19"/>
  <c r="F20"/>
  <c r="F21"/>
  <c r="F22"/>
  <c r="F23"/>
  <c r="F24"/>
  <c r="F25"/>
  <c r="F26"/>
  <c r="F27"/>
  <c r="F28"/>
  <c r="F29"/>
  <c r="F30"/>
  <c r="F31"/>
  <c r="F32"/>
  <c r="F33"/>
  <c r="F34"/>
  <c r="F14" i="187" l="1"/>
  <c r="F36" s="1"/>
  <c r="F38" s="1"/>
  <c r="A14"/>
  <c r="A16" s="1"/>
  <c r="B31" i="182" l="1"/>
  <c r="F23"/>
  <c r="A9"/>
  <c r="A25" s="1"/>
  <c r="F33" i="181"/>
  <c r="F32"/>
  <c r="B29"/>
  <c r="F28"/>
  <c r="F26"/>
  <c r="F11"/>
  <c r="A11"/>
  <c r="A13" s="1"/>
  <c r="B46" i="180"/>
  <c r="F10"/>
  <c r="A10"/>
  <c r="A12" s="1"/>
  <c r="B50" i="179"/>
  <c r="A19"/>
  <c r="A23" s="1"/>
  <c r="A29" s="1"/>
  <c r="F16"/>
  <c r="B30" i="178"/>
  <c r="F14"/>
  <c r="A13"/>
  <c r="B42" i="177"/>
  <c r="F38"/>
  <c r="F37"/>
  <c r="F36"/>
  <c r="F31"/>
  <c r="F27"/>
  <c r="F24"/>
  <c r="F23"/>
  <c r="F22"/>
  <c r="F21"/>
  <c r="F20"/>
  <c r="F19"/>
  <c r="F16"/>
  <c r="F15"/>
  <c r="A14"/>
  <c r="A18" s="1"/>
  <c r="B18" i="176"/>
  <c r="F17"/>
  <c r="F10"/>
  <c r="A10"/>
  <c r="F9"/>
  <c r="B36" i="175"/>
  <c r="A12"/>
  <c r="F10"/>
  <c r="A10"/>
  <c r="B25" i="174"/>
  <c r="F11"/>
  <c r="A11"/>
  <c r="A13" s="1"/>
  <c r="B43" i="173"/>
  <c r="F13"/>
  <c r="F41" s="1"/>
  <c r="A12"/>
  <c r="A19" i="172"/>
  <c r="A22" s="1"/>
  <c r="A16"/>
  <c r="F14"/>
  <c r="F62" i="171"/>
  <c r="B59"/>
  <c r="F58"/>
  <c r="F13"/>
  <c r="A13"/>
  <c r="F10"/>
  <c r="F97" i="170"/>
  <c r="B94"/>
  <c r="F93"/>
  <c r="F58"/>
  <c r="F56"/>
  <c r="F55"/>
  <c r="F54"/>
  <c r="F53"/>
  <c r="F13"/>
  <c r="A13"/>
  <c r="F10"/>
  <c r="C4" i="169"/>
  <c r="F31" i="182" l="1"/>
  <c r="D16" i="169" s="1"/>
  <c r="A15" i="171"/>
  <c r="A12" i="176"/>
  <c r="A14" s="1"/>
  <c r="A16" s="1"/>
  <c r="F16"/>
  <c r="F18" s="1"/>
  <c r="D10" i="169" s="1"/>
  <c r="A27" i="182"/>
  <c r="A29" s="1"/>
  <c r="A15" i="181"/>
  <c r="F27"/>
  <c r="F29" s="1"/>
  <c r="D15" i="169" s="1"/>
  <c r="A14" i="180"/>
  <c r="F44"/>
  <c r="F46" s="1"/>
  <c r="D14" i="169" s="1"/>
  <c r="A34" i="179"/>
  <c r="F48"/>
  <c r="F50" s="1"/>
  <c r="D13" i="169" s="1"/>
  <c r="A20" i="178"/>
  <c r="A22" s="1"/>
  <c r="F28"/>
  <c r="F30" s="1"/>
  <c r="D12" i="169" s="1"/>
  <c r="A26" i="177"/>
  <c r="A29" s="1"/>
  <c r="F40"/>
  <c r="F42" s="1"/>
  <c r="D11" i="169" s="1"/>
  <c r="A14" i="175"/>
  <c r="A16" s="1"/>
  <c r="F34"/>
  <c r="F36" s="1"/>
  <c r="D9" i="169" s="1"/>
  <c r="A15" i="174"/>
  <c r="F23"/>
  <c r="F25" s="1"/>
  <c r="D8" i="169" s="1"/>
  <c r="A17" i="173"/>
  <c r="A20" s="1"/>
  <c r="F43"/>
  <c r="D7" i="169" s="1"/>
  <c r="A25" i="172"/>
  <c r="F55"/>
  <c r="F57" s="1"/>
  <c r="D6" i="169" s="1"/>
  <c r="F57" i="171"/>
  <c r="F59" s="1"/>
  <c r="D5" i="169" s="1"/>
  <c r="F92" i="170"/>
  <c r="F94" s="1"/>
  <c r="D4" i="169" s="1"/>
  <c r="A15" i="170"/>
  <c r="C17" i="169"/>
  <c r="C32" i="90" s="1"/>
  <c r="B17" i="169"/>
  <c r="B32" i="90" s="1"/>
  <c r="F10" i="190"/>
  <c r="B14"/>
  <c r="F12"/>
  <c r="F11"/>
  <c r="F9"/>
  <c r="A8"/>
  <c r="A12" s="1"/>
  <c r="A17" i="171" l="1"/>
  <c r="A17" i="181"/>
  <c r="A16" i="180"/>
  <c r="A45" i="179"/>
  <c r="A48" s="1"/>
  <c r="A24" i="178"/>
  <c r="A35" i="177"/>
  <c r="A40" s="1"/>
  <c r="A23" i="175"/>
  <c r="A17" i="174"/>
  <c r="A24" i="173"/>
  <c r="A28" i="172"/>
  <c r="A17" i="170"/>
  <c r="A19" s="1"/>
  <c r="F14" i="190"/>
  <c r="D17" i="169" s="1"/>
  <c r="F73" i="137"/>
  <c r="F71"/>
  <c r="F69"/>
  <c r="F68"/>
  <c r="F65"/>
  <c r="F63"/>
  <c r="F61"/>
  <c r="F59"/>
  <c r="F51"/>
  <c r="A28" i="178" l="1"/>
  <c r="A26"/>
  <c r="A19" i="171"/>
  <c r="A21" s="1"/>
  <c r="A27" i="173"/>
  <c r="A31" s="1"/>
  <c r="A19" i="181"/>
  <c r="A21" s="1"/>
  <c r="A18" i="180"/>
  <c r="A25" i="175"/>
  <c r="A27"/>
  <c r="A19" i="174"/>
  <c r="A31" i="172"/>
  <c r="A21" i="170"/>
  <c r="D32" i="90"/>
  <c r="D31" i="161" s="1"/>
  <c r="A23" i="171" l="1"/>
  <c r="A25"/>
  <c r="A27" s="1"/>
  <c r="A35" i="173"/>
  <c r="A39" s="1"/>
  <c r="A41" s="1"/>
  <c r="A23" i="181"/>
  <c r="A25" s="1"/>
  <c r="A20" i="180"/>
  <c r="A29" i="175"/>
  <c r="A31" s="1"/>
  <c r="A34" s="1"/>
  <c r="A21" i="174"/>
  <c r="A23" s="1"/>
  <c r="A33" i="172"/>
  <c r="A23" i="170"/>
  <c r="A25" s="1"/>
  <c r="A27" s="1"/>
  <c r="F41" i="36"/>
  <c r="F42"/>
  <c r="F43"/>
  <c r="A29" i="171" l="1"/>
  <c r="A33" s="1"/>
  <c r="A27" i="181"/>
  <c r="A26" i="180"/>
  <c r="A22"/>
  <c r="A35" i="172"/>
  <c r="A37" s="1"/>
  <c r="A29" i="170"/>
  <c r="B91" i="189"/>
  <c r="B89"/>
  <c r="F60"/>
  <c r="F59"/>
  <c r="F41"/>
  <c r="F87" s="1"/>
  <c r="F19"/>
  <c r="F7"/>
  <c r="A7"/>
  <c r="A9" s="1"/>
  <c r="B60" i="188"/>
  <c r="B58"/>
  <c r="F32"/>
  <c r="F46" s="1"/>
  <c r="F15"/>
  <c r="F7"/>
  <c r="F11" s="1"/>
  <c r="F55" s="1"/>
  <c r="A7"/>
  <c r="A9" s="1"/>
  <c r="B38" i="187"/>
  <c r="A18"/>
  <c r="C5" i="186"/>
  <c r="C38" i="161" s="1"/>
  <c r="B5" i="186"/>
  <c r="C4"/>
  <c r="C37" i="161" s="1"/>
  <c r="B4" i="186"/>
  <c r="C3"/>
  <c r="C36" i="161" s="1"/>
  <c r="B3" i="186"/>
  <c r="A35" i="171" l="1"/>
  <c r="A37" s="1"/>
  <c r="A39" s="1"/>
  <c r="A28" i="180"/>
  <c r="A30" s="1"/>
  <c r="A32" s="1"/>
  <c r="A34" s="1"/>
  <c r="A36" s="1"/>
  <c r="A38" s="1"/>
  <c r="A40" s="1"/>
  <c r="A42" s="1"/>
  <c r="A44" s="1"/>
  <c r="A39" i="172"/>
  <c r="A41" s="1"/>
  <c r="A45" s="1"/>
  <c r="A47" s="1"/>
  <c r="A51" s="1"/>
  <c r="A53" s="1"/>
  <c r="A55" s="1"/>
  <c r="A31" i="170"/>
  <c r="F28" i="188"/>
  <c r="F56" s="1"/>
  <c r="F37" i="189"/>
  <c r="F86" s="1"/>
  <c r="F15"/>
  <c r="F85" s="1"/>
  <c r="F76"/>
  <c r="F88" s="1"/>
  <c r="F57" i="188"/>
  <c r="D3" i="186"/>
  <c r="D36" i="161" s="1"/>
  <c r="A15" i="188"/>
  <c r="A20" i="187"/>
  <c r="A11" i="189"/>
  <c r="F50" i="188" l="1"/>
  <c r="F52" s="1"/>
  <c r="F58" s="1"/>
  <c r="F60" s="1"/>
  <c r="D4" i="186" s="1"/>
  <c r="D37" i="161" s="1"/>
  <c r="A41" i="171"/>
  <c r="A43" s="1"/>
  <c r="A45" s="1"/>
  <c r="A49" s="1"/>
  <c r="A51" s="1"/>
  <c r="A53" s="1"/>
  <c r="A55" s="1"/>
  <c r="A57" s="1"/>
  <c r="A33" i="170"/>
  <c r="A35" s="1"/>
  <c r="A37" s="1"/>
  <c r="A41" s="1"/>
  <c r="A48" s="1"/>
  <c r="A50" s="1"/>
  <c r="A58" s="1"/>
  <c r="A60" s="1"/>
  <c r="A62" s="1"/>
  <c r="A64" s="1"/>
  <c r="A66" s="1"/>
  <c r="A68" s="1"/>
  <c r="A70" s="1"/>
  <c r="A72" s="1"/>
  <c r="A74" s="1"/>
  <c r="A76" s="1"/>
  <c r="A78" s="1"/>
  <c r="A80" s="1"/>
  <c r="A82" s="1"/>
  <c r="A84" s="1"/>
  <c r="A86" s="1"/>
  <c r="A88" s="1"/>
  <c r="A90" s="1"/>
  <c r="A92" s="1"/>
  <c r="F80" i="189"/>
  <c r="F82" s="1"/>
  <c r="F89" s="1"/>
  <c r="F91" s="1"/>
  <c r="D5" i="186" s="1"/>
  <c r="A13" i="189"/>
  <c r="A19" s="1"/>
  <c r="A17" i="188"/>
  <c r="A19" s="1"/>
  <c r="A22" i="187"/>
  <c r="D38" i="161" l="1"/>
  <c r="D6" i="186"/>
  <c r="A22" i="188"/>
  <c r="A24" i="187"/>
  <c r="A21" i="189"/>
  <c r="A26" i="187" l="1"/>
  <c r="A24" i="188"/>
  <c r="A23" i="189"/>
  <c r="A25" s="1"/>
  <c r="A32" i="187" l="1"/>
  <c r="A34" s="1"/>
  <c r="A36" s="1"/>
  <c r="A28" i="189"/>
  <c r="A31" s="1"/>
  <c r="A26" i="188"/>
  <c r="A32" s="1"/>
  <c r="A35" s="1"/>
  <c r="A38" s="1"/>
  <c r="A40" l="1"/>
  <c r="A42" s="1"/>
  <c r="A44" s="1"/>
  <c r="A33" i="189"/>
  <c r="A35" s="1"/>
  <c r="A41" s="1"/>
  <c r="A43" s="1"/>
  <c r="A45" s="1"/>
  <c r="A47" s="1"/>
  <c r="A50" i="188" l="1"/>
  <c r="A49" i="189"/>
  <c r="A51" s="1"/>
  <c r="A59" s="1"/>
  <c r="A62" s="1"/>
  <c r="A64" s="1"/>
  <c r="A66" s="1"/>
  <c r="A68" s="1"/>
  <c r="A70" s="1"/>
  <c r="A72" s="1"/>
  <c r="A74" s="1"/>
  <c r="A80" s="1"/>
  <c r="D18" i="169" l="1"/>
  <c r="D27" i="90" l="1"/>
  <c r="D26" i="161" s="1"/>
  <c r="D26" i="90"/>
  <c r="D25" i="161" s="1"/>
  <c r="D20" i="90"/>
  <c r="D19" i="161" s="1"/>
  <c r="C21" i="90"/>
  <c r="D31"/>
  <c r="D30" i="161" s="1"/>
  <c r="D30" i="90"/>
  <c r="D29" i="161" s="1"/>
  <c r="D29" i="90"/>
  <c r="D28" i="161" s="1"/>
  <c r="D28" i="90"/>
  <c r="D27" i="161" s="1"/>
  <c r="D25" i="90"/>
  <c r="D24" i="161" s="1"/>
  <c r="D24" i="90"/>
  <c r="D23" i="161" s="1"/>
  <c r="D23" i="90"/>
  <c r="D22" i="161" s="1"/>
  <c r="D22" i="90"/>
  <c r="D21" i="161" s="1"/>
  <c r="D21" i="90"/>
  <c r="D20" i="161" s="1"/>
  <c r="C16" i="169"/>
  <c r="C31" i="90" s="1"/>
  <c r="B16" i="169"/>
  <c r="B31" i="90" s="1"/>
  <c r="C15" i="169"/>
  <c r="C30" i="90" s="1"/>
  <c r="B15" i="169"/>
  <c r="B30" i="90" s="1"/>
  <c r="C14" i="169"/>
  <c r="C29" i="90" s="1"/>
  <c r="B14" i="169"/>
  <c r="B29" i="90" s="1"/>
  <c r="C13" i="169"/>
  <c r="C28" i="90" s="1"/>
  <c r="B13" i="169"/>
  <c r="B28" i="90" s="1"/>
  <c r="C12" i="169"/>
  <c r="C27" i="90" s="1"/>
  <c r="B12" i="169"/>
  <c r="B27" i="90" s="1"/>
  <c r="C11" i="169"/>
  <c r="C26" i="90" s="1"/>
  <c r="B11" i="169"/>
  <c r="B26" i="90" s="1"/>
  <c r="C10" i="169"/>
  <c r="C25" i="90" s="1"/>
  <c r="B10" i="169"/>
  <c r="B25" i="90" s="1"/>
  <c r="C9" i="169"/>
  <c r="C24" i="90" s="1"/>
  <c r="B9" i="169"/>
  <c r="B24" i="90" s="1"/>
  <c r="C8" i="169"/>
  <c r="C23" i="90" s="1"/>
  <c r="B8" i="169"/>
  <c r="B23" i="90" s="1"/>
  <c r="C7" i="169"/>
  <c r="C22" i="90" s="1"/>
  <c r="B7" i="169"/>
  <c r="B22" i="90" s="1"/>
  <c r="B6" i="169"/>
  <c r="B21" i="90" s="1"/>
  <c r="C5" i="169"/>
  <c r="C20" i="90" s="1"/>
  <c r="B5" i="169"/>
  <c r="B20" i="90" s="1"/>
  <c r="C19"/>
  <c r="B4" i="169"/>
  <c r="B19" i="90" s="1"/>
  <c r="D19" l="1"/>
  <c r="D18" i="161" s="1"/>
  <c r="D32" s="1"/>
  <c r="D65" l="1"/>
  <c r="D55" l="1"/>
  <c r="D39"/>
  <c r="F48" i="137" l="1"/>
  <c r="F49"/>
  <c r="F47"/>
  <c r="F55"/>
  <c r="C6" i="157" l="1"/>
  <c r="C10" s="1"/>
  <c r="C5"/>
  <c r="C9" s="1"/>
  <c r="C4"/>
  <c r="C8" s="1"/>
  <c r="F56" i="137" l="1"/>
  <c r="F57"/>
  <c r="F58"/>
  <c r="F74"/>
  <c r="B12" i="90"/>
  <c r="C12"/>
  <c r="B11"/>
  <c r="B13"/>
  <c r="B14"/>
  <c r="B15"/>
  <c r="B10"/>
  <c r="B9"/>
  <c r="C15"/>
  <c r="C14"/>
  <c r="C13"/>
  <c r="C11"/>
  <c r="C10"/>
  <c r="C9"/>
  <c r="F53" i="137"/>
  <c r="F39"/>
  <c r="F40"/>
  <c r="F41"/>
  <c r="F42"/>
  <c r="F43"/>
  <c r="F44"/>
  <c r="F45"/>
  <c r="F17"/>
  <c r="F33"/>
  <c r="F37"/>
  <c r="F38"/>
  <c r="F36"/>
  <c r="F35"/>
  <c r="F32"/>
  <c r="A17"/>
  <c r="F30"/>
  <c r="F29"/>
  <c r="F27"/>
  <c r="F26"/>
  <c r="F24"/>
  <c r="F23"/>
  <c r="F21"/>
  <c r="F19"/>
  <c r="A12" i="93"/>
  <c r="A19" i="137" l="1"/>
  <c r="F34" i="36"/>
  <c r="A9" i="159"/>
  <c r="F9"/>
  <c r="B37"/>
  <c r="F35" l="1"/>
  <c r="F37" s="1"/>
  <c r="A21" i="137"/>
  <c r="A11" i="159"/>
  <c r="F7" i="149"/>
  <c r="A7"/>
  <c r="F36" l="1"/>
  <c r="F38" s="1"/>
  <c r="D12" i="90"/>
  <c r="D11" i="161"/>
  <c r="A23" i="137"/>
  <c r="A13" i="159"/>
  <c r="A15" s="1"/>
  <c r="A17" s="1"/>
  <c r="A9" i="149"/>
  <c r="F44" i="36"/>
  <c r="F45"/>
  <c r="F46"/>
  <c r="F47"/>
  <c r="F29"/>
  <c r="F30"/>
  <c r="D9" i="90" l="1"/>
  <c r="D8" i="161"/>
  <c r="A26" i="137"/>
  <c r="A22" i="159"/>
  <c r="A25" s="1"/>
  <c r="A27" s="1"/>
  <c r="A12" i="149"/>
  <c r="F37" i="36"/>
  <c r="F38"/>
  <c r="F39"/>
  <c r="F40"/>
  <c r="F36"/>
  <c r="F26"/>
  <c r="F20"/>
  <c r="F21"/>
  <c r="F22"/>
  <c r="F23"/>
  <c r="F24"/>
  <c r="F17"/>
  <c r="F18"/>
  <c r="F13"/>
  <c r="F14"/>
  <c r="F15"/>
  <c r="F16"/>
  <c r="A29" i="137" l="1"/>
  <c r="A32" s="1"/>
  <c r="A35" s="1"/>
  <c r="A38" s="1"/>
  <c r="A29" i="159"/>
  <c r="A14" i="149"/>
  <c r="A17" s="1"/>
  <c r="A31" i="159" l="1"/>
  <c r="A33" s="1"/>
  <c r="A40" i="137"/>
  <c r="A42" s="1"/>
  <c r="A44" s="1"/>
  <c r="A20" i="149"/>
  <c r="F56" i="135"/>
  <c r="F11"/>
  <c r="B59"/>
  <c r="F25" i="36"/>
  <c r="F28"/>
  <c r="F31"/>
  <c r="F32"/>
  <c r="F35"/>
  <c r="B77" i="137"/>
  <c r="F57" i="135" l="1"/>
  <c r="F59" s="1"/>
  <c r="A35" i="159"/>
  <c r="A24" i="149"/>
  <c r="D15" i="90" l="1"/>
  <c r="D14" i="161"/>
  <c r="A26" i="149"/>
  <c r="A29" s="1"/>
  <c r="A32" s="1"/>
  <c r="A34" l="1"/>
  <c r="A36" s="1"/>
  <c r="A10" i="83"/>
  <c r="F12" i="93"/>
  <c r="F36" l="1"/>
  <c r="F38" s="1"/>
  <c r="A14"/>
  <c r="A16" s="1"/>
  <c r="A12" i="83"/>
  <c r="D11" i="90" l="1"/>
  <c r="D10" i="161"/>
  <c r="A20" i="93"/>
  <c r="A22" s="1"/>
  <c r="A14" i="83"/>
  <c r="A24" i="93" l="1"/>
  <c r="A16" i="83"/>
  <c r="A26" i="93" l="1"/>
  <c r="A20" i="83"/>
  <c r="A22" s="1"/>
  <c r="A28" i="93" l="1"/>
  <c r="A30" s="1"/>
  <c r="A32" s="1"/>
  <c r="A34" s="1"/>
  <c r="A36" s="1"/>
  <c r="A24" i="83"/>
  <c r="A26" s="1"/>
  <c r="A28" s="1"/>
  <c r="A30" l="1"/>
  <c r="A32" s="1"/>
  <c r="A38" s="1"/>
  <c r="A42" l="1"/>
  <c r="A44" s="1"/>
  <c r="A47" s="1"/>
  <c r="F75" i="137"/>
  <c r="F77" l="1"/>
  <c r="D10" i="90" l="1"/>
  <c r="D9" i="161"/>
  <c r="A11" i="135"/>
  <c r="A13" s="1"/>
  <c r="F10"/>
  <c r="F12" i="36"/>
  <c r="F10"/>
  <c r="A10"/>
  <c r="F10" i="83"/>
  <c r="B51" i="36"/>
  <c r="B49" i="83"/>
  <c r="B38" i="93"/>
  <c r="F49" i="36" l="1"/>
  <c r="F51" s="1"/>
  <c r="D12" i="161" s="1"/>
  <c r="F47" i="83"/>
  <c r="F49" s="1"/>
  <c r="A15" i="135"/>
  <c r="D13" i="90" l="1"/>
  <c r="D14"/>
  <c r="D13" i="161"/>
  <c r="D15" s="1"/>
  <c r="D67" s="1"/>
  <c r="A17" i="135"/>
  <c r="A19" s="1"/>
  <c r="A12" i="36"/>
  <c r="D16" i="90" l="1"/>
  <c r="A21" i="135"/>
  <c r="A14" i="36"/>
  <c r="A16" s="1"/>
  <c r="A18" s="1"/>
  <c r="A23" i="135" l="1"/>
  <c r="A25" l="1"/>
  <c r="A20" i="36"/>
  <c r="A27" i="135" l="1"/>
  <c r="A29" s="1"/>
  <c r="A31" s="1"/>
  <c r="A33" s="1"/>
  <c r="A22" i="36"/>
  <c r="A24" s="1"/>
  <c r="A35" i="135" l="1"/>
  <c r="A37" s="1"/>
  <c r="A26" i="36"/>
  <c r="A28" s="1"/>
  <c r="A30" s="1"/>
  <c r="A32" s="1"/>
  <c r="A34" s="1"/>
  <c r="A36" s="1"/>
  <c r="A38" s="1"/>
  <c r="A40" s="1"/>
  <c r="A42" s="1"/>
  <c r="A44" s="1"/>
  <c r="A49" s="1"/>
  <c r="A39" i="135" l="1"/>
  <c r="A44" s="1"/>
  <c r="A49" s="1"/>
  <c r="A53" s="1"/>
  <c r="A57" s="1"/>
  <c r="D33" i="90"/>
  <c r="D35" s="1"/>
  <c r="A46" i="137" l="1"/>
  <c r="A51" s="1"/>
  <c r="A53" l="1"/>
  <c r="A55" l="1"/>
  <c r="A57" s="1"/>
  <c r="A59" l="1"/>
  <c r="A61" l="1"/>
  <c r="A63" s="1"/>
  <c r="A65" s="1"/>
  <c r="A67" s="1"/>
  <c r="A71" s="1"/>
  <c r="A73" s="1"/>
  <c r="A75" l="1"/>
</calcChain>
</file>

<file path=xl/sharedStrings.xml><?xml version="1.0" encoding="utf-8"?>
<sst xmlns="http://schemas.openxmlformats.org/spreadsheetml/2006/main" count="1349" uniqueCount="638">
  <si>
    <t>B.</t>
  </si>
  <si>
    <t>PROTIM RŽIŠNIK PERC d.o.o.</t>
  </si>
  <si>
    <t>4208 Šenčur</t>
  </si>
  <si>
    <t>Odgovorni projektant:</t>
  </si>
  <si>
    <t>ur</t>
  </si>
  <si>
    <t>kg</t>
  </si>
  <si>
    <t xml:space="preserve">Investitor:   </t>
  </si>
  <si>
    <t>Objekt:</t>
  </si>
  <si>
    <t>VII.</t>
  </si>
  <si>
    <t>SKUPAJ GRADBENA DELA:</t>
  </si>
  <si>
    <t>VI.</t>
  </si>
  <si>
    <t>EM</t>
  </si>
  <si>
    <t>I.</t>
  </si>
  <si>
    <t>II.</t>
  </si>
  <si>
    <t>A.</t>
  </si>
  <si>
    <t>Opombe:</t>
  </si>
  <si>
    <t>GRADBENA DELA:</t>
  </si>
  <si>
    <t>III.</t>
  </si>
  <si>
    <t>IV.</t>
  </si>
  <si>
    <t>V.</t>
  </si>
  <si>
    <t xml:space="preserve">Datum izdelave popisa: </t>
  </si>
  <si>
    <t>ZIDARSKA DELA</t>
  </si>
  <si>
    <t>- poročilo o ravnanju z gradbenimi odpadki,</t>
  </si>
  <si>
    <t>- vse manipulativne stroške,</t>
  </si>
  <si>
    <t>Nepredvidena dela.</t>
  </si>
  <si>
    <t>Št.post.</t>
  </si>
  <si>
    <t>Opis</t>
  </si>
  <si>
    <t>Količina</t>
  </si>
  <si>
    <t>Cena/EM</t>
  </si>
  <si>
    <t>Vrednost (€)</t>
  </si>
  <si>
    <t>OBRTNIŠKA DELA:</t>
  </si>
  <si>
    <t>RUŠITVENA DELA</t>
  </si>
  <si>
    <t>SLIKOPLESKARSKA DELA</t>
  </si>
  <si>
    <t>SKUPAJ OBRTNIŠKA DELA:</t>
  </si>
  <si>
    <t xml:space="preserve">- načrta organizacije gradbišča, </t>
  </si>
  <si>
    <t>- zavarovanje in podpiranje obstoječih konstrukcij, da ne pride do poškodb,</t>
  </si>
  <si>
    <t>SKUPNA REKAPITULACIJA GRADBENIH IN OBRTNIŠKIH DEL</t>
  </si>
  <si>
    <t>VIII.</t>
  </si>
  <si>
    <t>SPLOŠNE ZAHTEVE ZA IZDELAVO PONUDBE:</t>
  </si>
  <si>
    <t>SKUPAJ:</t>
  </si>
  <si>
    <t>GRADBENA DELA</t>
  </si>
  <si>
    <t xml:space="preserve">PROJEKTANTSKI POPIS  </t>
  </si>
  <si>
    <t>GRADBENO OBRTNIŠKA DELA</t>
  </si>
  <si>
    <t>Naročnik:</t>
  </si>
  <si>
    <t>Št. projekta:  V 119824</t>
  </si>
  <si>
    <t>Projektivno podjetje:</t>
  </si>
  <si>
    <t>Poslovna cona  A 2</t>
  </si>
  <si>
    <t>april 2015</t>
  </si>
  <si>
    <t>PRILOGA K PROJEKTANTSKEMU  POPISU</t>
  </si>
  <si>
    <t xml:space="preserve">Investitor: </t>
  </si>
  <si>
    <t>Ponudnik mora v cenah po enoti vkalkularati</t>
  </si>
  <si>
    <t>- vsa stroške električne energije in vode,</t>
  </si>
  <si>
    <t xml:space="preserve">- stroške koordinacije varnosti v skladu s predpisi, </t>
  </si>
  <si>
    <t>- zavarovanje gradbišča,</t>
  </si>
  <si>
    <t>- tekoče odvažanje gradbenih odpadkov na pooblaščeno deponijo,</t>
  </si>
  <si>
    <t>- vse zaščite vgrajenih elementov (stavbno pohištvo…),</t>
  </si>
  <si>
    <r>
      <t xml:space="preserve">- vse potrebne meritve, certifikate, izjave o skladnosti, Izjavo o zanesljivosti objekta, 
  poročila meritve in preglede za izdelavo dokazila o zanesljivosti objekta </t>
    </r>
    <r>
      <rPr>
        <sz val="10"/>
        <rFont val="Arial"/>
        <family val="2"/>
        <charset val="238"/>
      </rPr>
      <t>»</t>
    </r>
    <r>
      <rPr>
        <sz val="10"/>
        <rFont val="Arial CE"/>
      </rPr>
      <t>predložiti 
  ustrezne certifikate za požarne lastnosti vgrajenih materialov, ki se morajo vložiti v 
  izkaz požarne varnosti faze PID</t>
    </r>
    <r>
      <rPr>
        <sz val="10"/>
        <rFont val="Arial"/>
        <family val="2"/>
        <charset val="238"/>
      </rPr>
      <t>«</t>
    </r>
    <r>
      <rPr>
        <sz val="10"/>
        <rFont val="Arial CE"/>
      </rPr>
      <t>,</t>
    </r>
  </si>
  <si>
    <t>- ponudnik mora upoštevati, da si mora pred izvedbo, dobavo in vgradnjo vseh 
  elementov vidnih obdelav površin predhodno pridobiti soglasje projektanta in investitorja
  in dostaviti vzorce v potrditev,</t>
  </si>
  <si>
    <t>- za prostore zdravstvenih objektov glede na stopnjo higijenskih zahtev upoštevati  
  SIST EN ESO 14644-1-klasifikacija čistosti zraka,</t>
  </si>
  <si>
    <t>- upoštevati požarno varnostne zahteve glede tlakov po SIST EN 1350-1,</t>
  </si>
  <si>
    <t>- zahteve v zvezi z lastnostmi materiala in izvedbo tlakov opredeljuje SIST EN 651,
   SIST EN 649 IN SIST EN 685,</t>
  </si>
  <si>
    <t>- upoštevati SIST EN 13501-požarna klasifikacija gradbenih proizvodov in elementov 
  stavb.</t>
  </si>
  <si>
    <t>UREDITEV GRADBIŠČA</t>
  </si>
  <si>
    <t>kom</t>
  </si>
  <si>
    <t>KLJUČAVNIČARSKA DELA</t>
  </si>
  <si>
    <t>PVC TLAKI</t>
  </si>
  <si>
    <t>Dobava in vgrajevanje betona C 25/30 (SIST EN 
206-1, XC2) v  nove AB pasovne temelje in temeljne nastavke.</t>
  </si>
  <si>
    <t>Dobava in vgrajevanje podložnega betona C 12/15 v debelini do 10 cm, pod pasovnimi temelji in talno ploščo.</t>
  </si>
  <si>
    <t>Dobava in vgrajevanje podložnega betona C 12/15 v debelini do 10 cm, komplet z zalikanjem svežega betona (priprava za polaganje hidroizolacije).</t>
  </si>
  <si>
    <t>Dobava in vgrajevanje betona C 25/30 (SIST EN 
206-1, XC2) za AB temeljno ploščo; beton prereza od 0,20- 0,30 m3/m2.</t>
  </si>
  <si>
    <t>Dobava in vgrajevanje betona C 25/30, XC1 v AB ploščo nad pritličjem prizidka, beton prereza do 0,20m3/m2.</t>
  </si>
  <si>
    <t>Dobava in vgrajevanje betona C 25/30, XC1 v AB ploščo strešne konstrukcije vetrolova, etažne plošče mostu in plošče nad 1.nadstropjem, beton prereza do 0,20m3/m2.</t>
  </si>
  <si>
    <t>Dobava in vgrajevanje betona C 25/30, XC1 v AB ploščo nad dvigalnem jaškom, beton prereza do 0,20m3/m2.</t>
  </si>
  <si>
    <t>Dobava in vgrajevanje betona C 25/30, XC1 v AB stene, beton prereza od 0,12- 0,20 m3/m2.</t>
  </si>
  <si>
    <r>
      <t>m</t>
    </r>
    <r>
      <rPr>
        <vertAlign val="superscript"/>
        <sz val="10"/>
        <rFont val="Arial"/>
        <family val="2"/>
        <charset val="238"/>
      </rPr>
      <t>3</t>
    </r>
  </si>
  <si>
    <t>Dobava in vgrajevanje betona C 25/30, XC1 v AB stene, beton prereza nad 0,30 m3/m2.</t>
  </si>
  <si>
    <t>Dobava in vgrajevanje betona C 25/30, XC1 v AB stene v zemeljskem delu dvig. Jaška in zunanje stene nad 1. nad., beton prereza od 0,12- 0,20 m3/m2.</t>
  </si>
  <si>
    <t>Dobava in vgrajevanje vidnega betona C 25/30, XC1 v AB stebre, beton prereza od 0,12- 0,20 m3/m2.</t>
  </si>
  <si>
    <t>Dobava in vgrajevanje betona C 25/30, XC1 v AB nosilce, ter vertikalne in horizontalne ojačitve-vezi pri izvedbi prebojev skozi obstoječe stene.</t>
  </si>
  <si>
    <t xml:space="preserve"> - rebrasta armatura do fi 12mm,</t>
  </si>
  <si>
    <t xml:space="preserve"> - rebrasta armatura nad fi 12mm,</t>
  </si>
  <si>
    <t xml:space="preserve"> - armaturne mreže.</t>
  </si>
  <si>
    <t>Dobava in vgrajevanje betona C 25/30, XC1 v AB stopnice, beton prereza do 0,20m3/m2.</t>
  </si>
  <si>
    <t xml:space="preserve">BETONSKA DELA </t>
  </si>
  <si>
    <t>Opomba:</t>
  </si>
  <si>
    <t>V cenah po enoti upoštevati:</t>
  </si>
  <si>
    <t>- v ceni tesarskih del so zajeti vsi lahki premični odri
  viš. do 2 m,</t>
  </si>
  <si>
    <t>- izvajalec mora odvažati vse odpadke, ki nastajajo 
  pri izvedbi, odvoz v pooblaščeno deponijo.</t>
  </si>
  <si>
    <t>TESARSKA  DELA</t>
  </si>
  <si>
    <t>Dobava in izdelava dvostranskega opaža pasovnih temeljev in temeljnih nastavkov.</t>
  </si>
  <si>
    <t>Dobava in izdelava opaža robu temeljne plošče, opaž višine do 20 cm.</t>
  </si>
  <si>
    <t>Dobava in izdelava opaža robu temeljne plošče, opaž višine do 10 cm.</t>
  </si>
  <si>
    <t xml:space="preserve">Dobava in izdelava opaža AB plošče: </t>
  </si>
  <si>
    <t>- etažne plošče, višina podpiranja do 4 m,</t>
  </si>
  <si>
    <r>
      <t>m</t>
    </r>
    <r>
      <rPr>
        <vertAlign val="superscript"/>
        <sz val="10"/>
        <rFont val="Arial"/>
        <family val="2"/>
        <charset val="238"/>
      </rPr>
      <t>2</t>
    </r>
  </si>
  <si>
    <r>
      <t>Dobava in izdelava dvostranskega opaža ravnih AB sten višine do 4,0m</t>
    </r>
    <r>
      <rPr>
        <sz val="10"/>
        <color indexed="10"/>
        <rFont val="Arial"/>
        <family val="2"/>
        <charset val="238"/>
      </rPr>
      <t>.</t>
    </r>
  </si>
  <si>
    <r>
      <t>Dobava in izdelava dvostranskega opaža ravnih AB sten dvigalnega jaška višine do 8,5m</t>
    </r>
    <r>
      <rPr>
        <sz val="10"/>
        <color indexed="10"/>
        <rFont val="Arial"/>
        <family val="2"/>
        <charset val="238"/>
      </rPr>
      <t>.</t>
    </r>
  </si>
  <si>
    <t>Dobava in izdelava opaža pravokotnih stebrov, višine do 4,0m.</t>
  </si>
  <si>
    <t>Dobava in izdelava opaža troramnih AB stopnišč (rame, čela stopnic in podesti).</t>
  </si>
  <si>
    <t xml:space="preserve">Lahki premični delovni odri višine do 2,00 , za ves čas gradnje, vzame se 1x kvadratura. </t>
  </si>
  <si>
    <t>opomba: Fasadni oder je pri popisu fasade!</t>
  </si>
  <si>
    <t>Dobava in izdelava opaža odprtin za vrata in okna v AB steni.</t>
  </si>
  <si>
    <t>kos</t>
  </si>
  <si>
    <t>PRIZIDEK</t>
  </si>
  <si>
    <t>OBSTOJEČI OBJEKT</t>
  </si>
  <si>
    <t>Širok strojni  izkop obstoječega materiala iz zasutih kletnih prostorov (ruševine), z nakladanjem 
materiala na kamion in transport na stalno deponiju, komplet z plačilom vseh komunalnih pristojbin.</t>
  </si>
  <si>
    <t>V cenah mora biti vključeno:</t>
  </si>
  <si>
    <t>- odvoz viška izkopa na pooblaščeno deponijo z
  vsemi  pripadajočimi stroški,</t>
  </si>
  <si>
    <t>Vse količine izkopov, nasipov, transportov in zasipov se obračunavajo v raščenem oziroma vgrajenem stanju!</t>
  </si>
  <si>
    <t>Planiranje dna izkopa terena v ravnini s točnostjo 
± 3cm in utrjevanje do potrebne zbitosti, dopustna napetost δk= 300KPa:</t>
  </si>
  <si>
    <t>Planiranje dna izkopa terena v ravnini s točnostjo 
± 3cm in utrjevanje do potrebne zbitosti.</t>
  </si>
  <si>
    <t>Širok strojni  izkop zemljine III.ktg. v globini do     4,00 m, komplet z nakladanjem materiala na kamion.</t>
  </si>
  <si>
    <t>Transport izkopnega materiala na stalno deponijo z plačilom vseh komunalnih pristojbin (slab material).</t>
  </si>
  <si>
    <t>Zasip za temelji in stenami kleti z izkopnim materialom, komplet z dobavo materiala iz gradbiščne deponije, zasipanje v plasteh po 30 cm in utrjevanjem do zahtevane zbitosti.</t>
  </si>
  <si>
    <t>Zakoličba obstoječih komunalnih vodov.</t>
  </si>
  <si>
    <t>kpl.</t>
  </si>
  <si>
    <t xml:space="preserve">- Panelna gradbiščna ograja iz standardnih
  kovinskih polnih panelov, komplet z 
  betonskimi podstavki. Paneli medsebojno
  povezani. </t>
  </si>
  <si>
    <r>
      <t>m</t>
    </r>
    <r>
      <rPr>
        <vertAlign val="superscript"/>
        <sz val="10"/>
        <rFont val="Arial"/>
        <family val="2"/>
        <charset val="238"/>
      </rPr>
      <t>1</t>
    </r>
  </si>
  <si>
    <t xml:space="preserve">Izdelava in montaža dvokrilnih gradbiščnih vrat širine 2x300cm. Vrata se zaklepajo s ključavnico na sredini. </t>
  </si>
  <si>
    <t xml:space="preserve"> - Odvoz mešanih gradbenih odpadkov na cca 
   14 dni.</t>
  </si>
  <si>
    <t xml:space="preserve"> - kontejner za sestanke </t>
  </si>
  <si>
    <t xml:space="preserve"> - kontejner za pisarno </t>
  </si>
  <si>
    <t xml:space="preserve">Izdelava in postavitev gradbiščne table za označbo gradbišča po ZGO-ju. </t>
  </si>
  <si>
    <t xml:space="preserve">Izdelava začasnega vodovodnega priključka za čas gradnje, vključeno z gradbiščnim števcem za vodo. </t>
  </si>
  <si>
    <t xml:space="preserve"> - Mesečna poraba vode (ocenjeno)</t>
  </si>
  <si>
    <r>
      <t xml:space="preserve">Izdelava začasnega elektro grad. priključka za čas gradnje, vključeno z električnim števcem. Priključna moč </t>
    </r>
    <r>
      <rPr>
        <b/>
        <sz val="10"/>
        <rFont val="Arial"/>
        <family val="2"/>
        <charset val="238"/>
      </rPr>
      <t>3 x 63 A.</t>
    </r>
  </si>
  <si>
    <t xml:space="preserve"> - Strošek električne energije (ocenjeno)</t>
  </si>
  <si>
    <t>Dobava in postavitev in priključitev pomožnih gradbiščnih elektro-omar.</t>
  </si>
  <si>
    <t>UREDITEV GRADBIŠČA skupaj:</t>
  </si>
  <si>
    <t>KANALIZACIJA V OBJEKTU</t>
  </si>
  <si>
    <t>- v ceni so zajeti vsi potrebni opaži za razpiranje 
  pri globini izkopa nad 2,0 m, čiščenje  prostorov
  med in po končanih delih,</t>
  </si>
  <si>
    <t>- izvajalec mora odvažati vse odpadke, ki nastajajo
  pri izvedbi. Odvoz zajeti v ceni.</t>
  </si>
  <si>
    <t>Zakoličba in zavarovanje projektirane osi kanala.</t>
  </si>
  <si>
    <t>Postavitev in zavarovanje prečnih profilov.</t>
  </si>
  <si>
    <t>Strojno-ročni izkop jarka za fekalno kanalizacijo, v globini do 0,50 m (cevi, jaški), izkop v terenu III. 
ktg., v potrebnem naklonu, z deponiranjem izkopanega materiala na začasni deponiji ob trasi kanalizacije, širina dna kanala do 60 cm.</t>
  </si>
  <si>
    <t>Planiranje dna izkopa jarka z natančnostjo ± 2 cm 
in utrditev do potrebne zbitosti.</t>
  </si>
  <si>
    <t>Dobava in polaganje PVC kanalizacijskih cevi komplet z betonsko podlago v debelini 10 cm, polnim obbetoniranjem, z vsemi tesnili in fazonskimi kosi; horizontalna meteorna in fekalna kanalizacija med temelji objekta:</t>
  </si>
  <si>
    <t xml:space="preserve"> - PVC DN 110 mm,</t>
  </si>
  <si>
    <t>Dobava in vzidava RF protismradnega pokrova vel. 40x40 cm komplet z okvirjem; pokrov prirejen za vgraditev tlaka.</t>
  </si>
  <si>
    <r>
      <t>m</t>
    </r>
    <r>
      <rPr>
        <vertAlign val="superscript"/>
        <sz val="10"/>
        <rFont val="Arial CE"/>
        <charset val="238"/>
      </rPr>
      <t>1</t>
    </r>
  </si>
  <si>
    <t>Pregled kanalizacije z video kamero.</t>
  </si>
  <si>
    <t>Zasip kanalov in jaškov z izkopanim materialom do višine planuma z potrebnim utrjevanjem v plasteh do 30cm.</t>
  </si>
  <si>
    <t xml:space="preserve">Izdelava dozidave obstoječih zunanjih zidov pod 
novo predvidenimi okni kot zazidava odprin vrat in zapolnitev okenskih in vratnih niš z opeko debeline 20 cm. </t>
  </si>
  <si>
    <t>Dobava in vgrajevanje betona C 25/30, XC1 v AB steber kot opora jeklenih nosilcev, beton prereza od 0,12- 0,20 m3/m2.</t>
  </si>
  <si>
    <t>Dobava in izdelava opaža pravokotnih stebrov kot opora jeklenih okvirjev, višine do 4,0m.</t>
  </si>
  <si>
    <t>Dobava in izdelava izolacijskega nanosa na stikih AB temelji in vertikalni AB konstrukcijski elementi (stene, stebri, vezi) za preprečitev kapilarnega dviga vode, premaz se izvede v dveh slojih, z vsemi pripravljalnimi deli.</t>
  </si>
  <si>
    <r>
      <t>m</t>
    </r>
    <r>
      <rPr>
        <vertAlign val="superscript"/>
        <sz val="10"/>
        <rFont val="Arial CE"/>
        <charset val="238"/>
      </rPr>
      <t>2</t>
    </r>
  </si>
  <si>
    <t>6/6cm,</t>
  </si>
  <si>
    <t>5/10cm,</t>
  </si>
  <si>
    <t>10/10cm.</t>
  </si>
  <si>
    <t>Dolbenje in zametavanje reg  za instalacije v AB stenah. Transport ruševin v stalno deponijo. Količina je ocenjena, obračun po dejanskih izmerah. Rege dimenzij:</t>
  </si>
  <si>
    <t>Kronsko vrtanje lukenj skozi AB konstrukcije debeline 20-32cm, luknje dimenzij:</t>
  </si>
  <si>
    <t>Razna pomoč gradbenih delavcev. Obračun po dejanskih stroških. Ocena:</t>
  </si>
  <si>
    <t>KV</t>
  </si>
  <si>
    <t>PK</t>
  </si>
  <si>
    <t>Dobava in montaža zaščite vertikalne izolacije  z XPS izolacijo deb. 20 cm (kot na primer: Styrodur 
ali enakovredno).</t>
  </si>
  <si>
    <t>Odstranitev starih ometov s starih opečnih in kamnitih zidov obstoječega dela, z nakladanjem 
materiala na kamion in transport na stalno deponiju, komplet z plačilom vseh komunalnih pristojbin.</t>
  </si>
  <si>
    <t>Vzidava raznih instalacijskih omaric z dolbenjem in zazidavo.</t>
  </si>
  <si>
    <t>Dobava in izdelava strojnega ometa na stropovih prizidka, AB stopniščnih ramah in podestih, kompletno z vgradnjo vodil, zaščitnih vogalnikov, z vsemi pomožnimi deli.</t>
  </si>
  <si>
    <t>Dobava in izdelava strojnega ometa notranjih sten, kompletno s predhodnim čiščenjem in impregnacijo površine, vgradnjo vodil in zaščitnih vogalnikov, z vsemi pomožnimi deli. Upoštevana tudi obdelava špalet. Prizidek</t>
  </si>
  <si>
    <t>Dobava in izdelava vertikalne hidroizolacije; 1x 
hladni bitumenski premaz (kot na primer: ibitol ali enakovredno) in 2x bitumenski varilni trak z vložkom steklenega voala (kot na primer: Izotekt V4 
ali enakovredno), s predhodnim čiščenjem ter izravnavo stikov s cementno malto.</t>
  </si>
  <si>
    <t>Dobava in izdelava horizontalne hidroizolacije tal »hidrozan«; 1x hladni bitumenski premaz (kot na primer: ibitol ali enakovredno) in 1x bitumenski 
varilni trak z vložkom steklenega voala (kot na primer: Izotekt V4 ali enakovredno), s predhodnim čiščenjem betonske podlage komplet z izravnavo stikov s cementno malto.</t>
  </si>
  <si>
    <t>Odstranitev humusa v debelini 20cm z nakladanjem na tovorno vozilo ter odvozom na gradbiščno deponijo, kompletno s planiranjem na deponiji.</t>
  </si>
  <si>
    <t>Postavitev gradbiščne ograje vključeno z amortizacijo do konca gradnje (do 1 leta). Vključeno vzdrževanje ograje (začasne prestavitve, popravila itn.) v času gradnje. Z vsemi potrebnimi deli.</t>
  </si>
  <si>
    <t>Dobava in vgrajevanje tampona granulacije 
0 - 32 mm, med temelje-pod tlakom, v deb. do 25cm, s planirajem terena v ravnini s točnostjo do ± 1cm in utrjevanjem do potrebne zbitosti.</t>
  </si>
  <si>
    <t>Dobava in vgrajevanje tampona granulacije 
0 - 32 mm, med temelje-pod tlakom, v deb. cca. 20cm, s planirajem terena v ravnini s točnostjo do ± 1cmin utrjevanjem do potrebne zbitosti (Ms ≥ 100 MPa).</t>
  </si>
  <si>
    <t>Dobava in izdelava sanirnih ometov notranjih sten za vlažne prostore na starih kamnitih in opečnih 
zidovih, (obrizg, grobi in fini omet), kompletno s predhodnim čiščenjem in impregnacijo površine, vgradnjo vodil in zaščitnih vogalnikov, z vsemi pomožnimi deli. Upoštevana tudi obdelava špalet. Obstoječi del</t>
  </si>
  <si>
    <t>Dobava in izdelava sanirnega ometa na stropovih obstoječega dela - arhiv za vlažne prostore na starih opečnih stropovih, (obrizg, grobi in fini omet) kompletno z vgradnjo vodil, zaščitnih vogalnikov, z vsemi pomožnimi deli.</t>
  </si>
  <si>
    <t xml:space="preserve">Dela je izvajati v skladu z veljavnimi tehničnimi predpisi, normativi in upoštevati predpise iz varstva    pri delu, ter projektno dokumentacijo. </t>
  </si>
  <si>
    <t>V cenah posameznih postavk upoštevati:</t>
  </si>
  <si>
    <t>- izvedba po opisu v posameznih postavkah</t>
  </si>
  <si>
    <t>kpl</t>
  </si>
  <si>
    <r>
      <t>Odstranitev</t>
    </r>
    <r>
      <rPr>
        <sz val="10"/>
        <color indexed="10"/>
        <rFont val="Arial"/>
        <family val="2"/>
        <charset val="238"/>
      </rPr>
      <t xml:space="preserve"> </t>
    </r>
    <r>
      <rPr>
        <sz val="10"/>
        <rFont val="Arial"/>
        <family val="2"/>
        <charset val="238"/>
      </rPr>
      <t>oken, vel. do 2 m2 - okenska krila, podboj in police, komplet z iznosom iz objekta in transportom v stalno deponijo vključno s plačilom vseh komunalnih pristojbin.</t>
    </r>
  </si>
  <si>
    <r>
      <t>Odstranitev</t>
    </r>
    <r>
      <rPr>
        <sz val="10"/>
        <color indexed="10"/>
        <rFont val="Arial"/>
        <family val="2"/>
        <charset val="238"/>
      </rPr>
      <t xml:space="preserve"> </t>
    </r>
    <r>
      <rPr>
        <sz val="10"/>
        <color indexed="8"/>
        <rFont val="Arial"/>
        <family val="2"/>
        <charset val="238"/>
      </rPr>
      <t>lesenih vrat</t>
    </r>
    <r>
      <rPr>
        <sz val="10"/>
        <rFont val="Arial"/>
        <family val="2"/>
        <charset val="238"/>
      </rPr>
      <t>, vel. do 4 m2 - vratno krilo in podboj, komplet z iznosom iz objekta in transportom v stalno deponijo vključno s plačilom vseh komunalnih pristojbin.</t>
    </r>
  </si>
  <si>
    <r>
      <t>m</t>
    </r>
    <r>
      <rPr>
        <vertAlign val="superscript"/>
        <sz val="10"/>
        <rFont val="Arial CE"/>
        <family val="2"/>
        <charset val="238"/>
      </rPr>
      <t>3</t>
    </r>
  </si>
  <si>
    <r>
      <t>m</t>
    </r>
    <r>
      <rPr>
        <vertAlign val="superscript"/>
        <sz val="10"/>
        <rFont val="Arial CE"/>
        <charset val="238"/>
      </rPr>
      <t>3</t>
    </r>
  </si>
  <si>
    <r>
      <t>Rušenje opečnih in kamnitih sten skupaj z oblogami (omet, keramika, les), komplet s transportom iz objekta, transportom v stalno deponijo vključno s plačilom vseh komunalnih pristojbin</t>
    </r>
    <r>
      <rPr>
        <b/>
        <sz val="10"/>
        <rFont val="Arial CE"/>
        <charset val="238"/>
      </rPr>
      <t>.</t>
    </r>
  </si>
  <si>
    <t>Doplačilo za stensko strojno rezanje; (obračun po rezani površini).</t>
  </si>
  <si>
    <t>Doplačilo za stensko strojno rezanje; (obračun po rezani površini). - stik objekta z rušenim delom</t>
  </si>
  <si>
    <t>Izdelava prebojev v obstoječih opečnih in kamnitih stenah (povečanje odprtin za vrata, nove odprtine za vrata, dolbenje ležišč za ojačitve-preklade, odprtine zanova vrata…) rušenje se izvede z rezanjem konstrukcij z diamantno žago, komplet z vsemi podpiranji, zaščitami, s transportom ruševin iz objekta, transportom v stalno deponijo vključno s plačilom vseh komunalnih pristojbin. Rušenje se izvaja po navodilih statika.</t>
  </si>
  <si>
    <t>Dobava in izdelava opaža odprtin za strojne in električne inštalacije v AB steni, velikosti odprtin:</t>
  </si>
  <si>
    <r>
      <t>- do 0,50m</t>
    </r>
    <r>
      <rPr>
        <vertAlign val="superscript"/>
        <sz val="10"/>
        <rFont val="Arial"/>
        <family val="2"/>
        <charset val="238"/>
      </rPr>
      <t>2</t>
    </r>
    <r>
      <rPr>
        <sz val="10"/>
        <rFont val="Arial"/>
        <family val="2"/>
        <charset val="238"/>
      </rPr>
      <t>,</t>
    </r>
  </si>
  <si>
    <r>
      <t>- od 0,50 do 1,0m</t>
    </r>
    <r>
      <rPr>
        <vertAlign val="superscript"/>
        <sz val="10"/>
        <rFont val="Arial"/>
        <family val="2"/>
        <charset val="238"/>
      </rPr>
      <t>2</t>
    </r>
    <r>
      <rPr>
        <sz val="10"/>
        <rFont val="Arial"/>
        <family val="2"/>
        <charset val="238"/>
      </rPr>
      <t>,</t>
    </r>
  </si>
  <si>
    <t>Odstranitev notranjih suhomontažnih sten s podkonstrukcijo, iznos ruševin iz objekta in transportom v stalno deponijo vključno s plačilom vseh komunalnih pristojbin.</t>
  </si>
  <si>
    <t xml:space="preserve">Rušenje oz. odstranitev enokapne strehe, 
kompletno s kritino, letvami, opažem in tramovi ter obrobami, prizidek na JV strani objekta, s transportom ruševin iz objekta, transportom v stalno deponijo vključno s plačilom vseh komunalnih pristojbin. </t>
  </si>
  <si>
    <t>Izdelava utorov v zidu za ležišče nosilcev oz. 
preklad, pretežno kamniti zidovi deb. 30-60 cm</t>
  </si>
  <si>
    <t>ZEMELJSKA DELA</t>
  </si>
  <si>
    <t>- čiščenje,</t>
  </si>
  <si>
    <t>Vse količine rušenja in transportov se obračunavajo v raščenem oziroma vgrajenem stanju!</t>
  </si>
  <si>
    <t>Psihiatrična bolnišnica Begunje</t>
  </si>
  <si>
    <t>Begunje na Gorenjskem 55</t>
  </si>
  <si>
    <t>4275 Begunje na Gorenjskem</t>
  </si>
  <si>
    <t>DISLOCIRANE AMBULANTE - PREDELAVA DELA GOSPODARSKEGA POSLOPJA IN NOVOGRADNJA – 1. FAZA</t>
  </si>
  <si>
    <t>Št. projekta:  D 126690</t>
  </si>
  <si>
    <t>Alenka Močnik, univ.dipl.inž.arh.</t>
  </si>
  <si>
    <t>Popis izdelal:</t>
  </si>
  <si>
    <t>Matic Zajc, inž.grad.</t>
  </si>
  <si>
    <t>D 126690</t>
  </si>
  <si>
    <t>- opečni tlak,
- nasutje</t>
  </si>
  <si>
    <t>Rušenje komplet plošče z naložbami
(1.nad.) v povprečni debelini do 40 cm, komplet s transportom iz objekta, transportom v stalno 
deponijo vključno s plačilom vseh komunalnih pristojbin. Tlak v predvideni sestavi:</t>
  </si>
  <si>
    <t>- opečni tlakovci,
- nasutje,
- velban opečni strop.</t>
  </si>
  <si>
    <t>Dobava in izdelava opaža preklad, ojačitev, prebojev, vezi in nosilcev, višina podpiranjado 3 m.</t>
  </si>
  <si>
    <t>Izdelava utorov v zidu za ležišče AB plošče nad 
velbi, pretežno kamniti in opečni zidovi globine cca. 10 cm.</t>
  </si>
  <si>
    <t xml:space="preserve">- globine do 1,0 m. </t>
  </si>
  <si>
    <t>Izdelava  vodotesnega revizijskega jaška fekalne kanalizacije 50/50cm, kompletno z zabetoniranjem dna, napravo mulde, izdelavo vtokov in iztoka.</t>
  </si>
  <si>
    <t xml:space="preserve"> - PVC DN 32 mm,</t>
  </si>
  <si>
    <t xml:space="preserve"> - PVC DN 50 mm,</t>
  </si>
  <si>
    <t>Izdelava prebojev v opečnih in kamnitih stenah za instalacije, komplet z nakladanjem in odvozem na stalno deponijo:</t>
  </si>
  <si>
    <t>C.</t>
  </si>
  <si>
    <t>ZUNANJA UREDITEV</t>
  </si>
  <si>
    <t>D.</t>
  </si>
  <si>
    <t>ELEKTRO INSTALACIJE</t>
  </si>
  <si>
    <t>STROJNE INSTALACIJE</t>
  </si>
  <si>
    <t>SKUPAJ ZUNANJA UREDITEV:</t>
  </si>
  <si>
    <t>SKUPAJ ELEKTRO INSTALACIJE:</t>
  </si>
  <si>
    <t>SKUPAJ STROJNE INSTALACIJE:</t>
  </si>
  <si>
    <t>VODOVOD IN VERTIKALNA KANALIZACIJA</t>
  </si>
  <si>
    <t>OGREVANJE</t>
  </si>
  <si>
    <t>HLAJENJE</t>
  </si>
  <si>
    <t>PREZRAČEVANJE</t>
  </si>
  <si>
    <t>PLINSKA INSTALACIJA</t>
  </si>
  <si>
    <t>FASADA</t>
  </si>
  <si>
    <t>STREHA - DVOKAPNICA</t>
  </si>
  <si>
    <t>Dobava in montaža lesenega opaža debeline 20 mm, pritrditev na leseno konstrukcijo ostrešja, komplet z vsem pritrdilnim in vijačnim materialom.</t>
  </si>
  <si>
    <t>Dobava in montaža paropropustne folije preko opaža, položena z ustreznimi lepljenimi preklopi v skladu z navodili izbranega proizvajalca.</t>
  </si>
  <si>
    <r>
      <t xml:space="preserve">Dobava in montaža letev dim. </t>
    </r>
    <r>
      <rPr>
        <sz val="10"/>
        <rFont val="Arial"/>
        <family val="2"/>
        <charset val="238"/>
      </rPr>
      <t>6/5cm, komplet z vsem pritrdilnim in vijačnim materialom.</t>
    </r>
  </si>
  <si>
    <t>Dobava in montaža letev dim. 3/5cm za letvanje strešne konstrukcije za pokrivanje s strešno kritino. komplet z vsem pritrdilnim in vijačnim materialom.</t>
  </si>
  <si>
    <t>Dobava in montaža nosilne slemenske in grebenske letve dim. 4/5cm za izvedbo zračnih slemen in grebenov, kompletno z nosilcem letve, komplet z vsem pritrdilnim in vijačnim materialom.</t>
  </si>
  <si>
    <t>Dobava in montaža napušča iz oblanih desk debeline 14 mm, (stik na pero in utor), 2x pleskanje v sivi barvi (enaka barvi obstoječega napušča) , komplet z vsem pritrdilnim in vijačnim materialom.</t>
  </si>
  <si>
    <t xml:space="preserve">Dobava in pokrivanje strešne kritine (betonski strešnik -špičak), v ceni zajeti vse elemente kritine, ki so potrebni za garancijo in niso posebej navedeni v popisu krovsko kleparskih del (obrobe, zaključki, obloge vencev, zaključni slemenski elementi....). </t>
  </si>
  <si>
    <t>Dobava in montaža čelnih obrob iz barvane Alu-pločevine deb. 0,70 mm, razvite širine do 40 cm,  komplet z vsem pritrdilnim materialom.</t>
  </si>
  <si>
    <t>Dobava in montaža alu odkapnega robu in kapne pločevine, barvane Alu-pločevine deb. 0,70 mm, razvite širine do 40 cm komplet z vsem pritrdilnim materialom.</t>
  </si>
  <si>
    <t>Dobava in vstavljanje tipskih snegolovov iz Alu-pločevine (4 kos/m2) - enaki obstoječim.</t>
  </si>
  <si>
    <t>Dobava in montaža horizontalnih žlebov, komplet z obdelavo vseh stikov, odkapnimi pločevinam, z izdelavo okroglih odtočnih odprtin za odtoke ter vsem pritrdilnim in vijačnim materialom. Polkrožni žlebovi - r.š in pločevina enako obstoječim žlebovom)</t>
  </si>
  <si>
    <t>Demontaža obstoječeih elementov strehe na mestih predelave obstoječega nadstrešja, komplet z deponiranjem uporabnega materiala za kasnejšo ponovno montažo. Upoštevati eventuelna začasna podpiranja obstoječe konstrukcije</t>
  </si>
  <si>
    <t>Dobava in montaža lesenega opaža debeline 20 mm, pritrditev na leseno konstrukcijo ostrešja, komplet z vsem pritrdilnim in vijačnim materialom. Lesene deske kot podloga kritine frčade in na mestih eventuelne zamenjave opaža na obstoječem ostrešju.</t>
  </si>
  <si>
    <t xml:space="preserve">Izdelava stropa mansarde (S3); Dobava in polaganje toplotne izolacije - mineralne volne v debelini 20cm, dobava in polaganje paropropustne folije ter dobava in polaganje lesenega opaža debeline 20 mm, komplet z vsem pritrdilnim in vijačnim materialom. </t>
  </si>
  <si>
    <t>Pokrivanje strešne kritine z obstoječimi demontiranimi strešniki.</t>
  </si>
  <si>
    <t>Dobava in pritrjevanje Alu pločevine na frčadah, komplet z vsemi stranskimi zaključki (enako kot obstoječe frčade)</t>
  </si>
  <si>
    <t>Vstavljanje obstoječih demontiranih tipskih snegolovov.</t>
  </si>
  <si>
    <t>Montaža obstoječih horizontalnih žlebov.</t>
  </si>
  <si>
    <t xml:space="preserve">RAVNA STREHA </t>
  </si>
  <si>
    <t>Dobava in montaža lesenega opaža debeline 20 mm, pritrditev leseno podkonstrukcijo, komplet z vsem pritrdilnim in vijačnim materialom.</t>
  </si>
  <si>
    <t>Dobava in montaža paropropustne folije, položena z ustreznimi lepljenimi preklopi v skladu z navodili izbranega proizvajalca.</t>
  </si>
  <si>
    <t>Dobava in montaža vzdolžnih letev dim. 4/5cm,. komplet z vsem pritrdilnim in vijačnim materialom.</t>
  </si>
  <si>
    <t xml:space="preserve">Dobava in polaganje toplotne izolacije - mineralne volne v debelini 20cm. </t>
  </si>
  <si>
    <t>Dobava in montaža horizontalnih žlebov, komplet z obdelavo vseh stikov, odkapnimi pločevinam, z izdelavo okroglih odtočnih odprtin za odtoke ter vsem pritrdilnim in vijačnim materialom. Polkrožni žlebovi - r.š 25 cm, pločevina enako obstoječim žlebovom)</t>
  </si>
  <si>
    <t>Izdelava, dobava in montaža zaključkov strehe po detajlu iz projekta, vertikalna izolacija AB parapeta v sestavi: 
- odkapna pločevina d=0,7 mm, r.š. 54 cm 
- hidroizolacija
- OSB plošča
- mineralna volna v debelini 10 cm</t>
  </si>
  <si>
    <t>Izdelava, dobava in montaža kleparskih elementov  iz pocinkane, barvane pločevine - kapa parapeta (po detajlu iz projekta):
- odkapna pločevina debeline 0,7 mm, r.š. do 82 cm
- OSB plošča na naklonskih letvah
- vmesni sloj mineralne volne</t>
  </si>
  <si>
    <t>Komplet izdelava steklene strehe iz kaljenega lepljenega stekla 2x10 mm, montaža na kovinsko podkonstrukcijo, komplet z vsem pritrdilnim in vijačnim materialom.</t>
  </si>
  <si>
    <t xml:space="preserve"> - mere za izdelke je vzeti na objektu,</t>
  </si>
  <si>
    <t xml:space="preserve"> - v cenah je vkalkulirati vsa pomožna dela
   (prenosi, dvigi ipd.),</t>
  </si>
  <si>
    <t xml:space="preserve"> - izvajalec mora odvažati vse odpadke, ki nastajajo
   pri izvedbi.</t>
  </si>
  <si>
    <t>- vsa dela na fasadi v skladu z navodili ZVKDS</t>
  </si>
  <si>
    <t>V ceni je zajeta montaža vogalnikov za ojačitev robov, vseh zaključnih profilov, kovinski odkapni profil, ter ves potreben siderni in pritrdilni material.</t>
  </si>
  <si>
    <t>Dobava in izdelava dilatacije v tankoslojni fasadi: fasadni dilatacijski profil z vložkom elastične gume in armirano mrežico.</t>
  </si>
  <si>
    <t>Dobava in postavitev fasadnega odra za čas
gradnje in izdelave fasade ter kleparskih del, komplet z vsemi potrebnimi sidranji, izdelavo dostopov, zaščita z juto, potrebne prestavitve, ter demontaža odra in odvoz po končanih delih; višine do 10 m. (Obračuna se 1x površina odra).</t>
  </si>
  <si>
    <t xml:space="preserve">Izdelava fasadnih odprtin dimenzij cca. 80/14/10cm kot na obstoječem objektu z zarezovanjem v izolacijo in obdelavo z lepilom + mrežico ter zaključnim slojem fasade.  </t>
  </si>
  <si>
    <t>Kitanje okoli oken in vrat ter kitanje alu polic z akrilnim kitom pred izdelavo zaključnega sloja.</t>
  </si>
  <si>
    <t>Finalna obdelava pod zunanjimi okenskimi policami pred izdelavo zaključnega sloja.</t>
  </si>
  <si>
    <t>OBSTOJEČI DEL</t>
  </si>
  <si>
    <t>Izdelava sanacije obstoječega cokla s očiščenjem podlage in popravilom kamnitega cokla, skladno z navodili ZVKDS - cokl enak kot obstoječi .</t>
  </si>
  <si>
    <t>Izdelava sanacije obstoječe fasade s predhodnim očiščenjem, odstranitvijo slabega zaključnega sloja (po potrebi), pripravo podlage za boljšo sprijemljivost ter izvedbo krpanja in zaključnega fasadnega sloja (silikatni, silikonski omet), kot na že izvedenem obstoječem objektu.</t>
  </si>
  <si>
    <t>LESENA FASADA</t>
  </si>
  <si>
    <t>SLIKOPLESKARSKA DELA skupaj:</t>
  </si>
  <si>
    <t>Izdelava, dobava in montaža jeklene konstrukcije - ojačitve ostrešja</t>
  </si>
  <si>
    <t xml:space="preserve">Izdelava, dobava in montaža kovinske ograje višine 1m in lesenega ročaja na stopnišču (ograja in ročaj v enaki izvedbi kot obstoječa ograja); </t>
  </si>
  <si>
    <t>ESTRIHI</t>
  </si>
  <si>
    <r>
      <t xml:space="preserve">Izdelava plavajočih estrihov, dobava, vgradnja, 
ravnanje ter strojna zagladitev; estrih v sestavi: 
</t>
    </r>
    <r>
      <rPr>
        <sz val="10"/>
        <rFont val="Arial CE"/>
        <charset val="238"/>
      </rPr>
      <t>- ekpandiran polistiren deb.10cm,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6cm, </t>
    </r>
    <r>
      <rPr>
        <sz val="10"/>
        <rFont val="Arial CE"/>
        <charset val="238"/>
      </rPr>
      <t xml:space="preserve">dilatiran 
</t>
    </r>
    <r>
      <rPr>
        <b/>
        <sz val="10"/>
        <rFont val="Arial CE"/>
        <charset val="238"/>
      </rPr>
      <t xml:space="preserve"> »T1, T2; tlak pritličje«</t>
    </r>
  </si>
  <si>
    <r>
      <t xml:space="preserve">Izdelava plavajočih estrihov, dobava, vgradnja, 
ravnanje ter strojna zagladitev; estrih v sestavi: 
</t>
    </r>
    <r>
      <rPr>
        <sz val="10"/>
        <rFont val="Arial CE"/>
        <charset val="238"/>
      </rPr>
      <t>- ekpandiran polistiren deb.10cm,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5cm, </t>
    </r>
    <r>
      <rPr>
        <sz val="10"/>
        <rFont val="Arial CE"/>
        <charset val="238"/>
      </rPr>
      <t xml:space="preserve">dilatiran
 </t>
    </r>
    <r>
      <rPr>
        <b/>
        <sz val="10"/>
        <rFont val="Arial CE"/>
        <charset val="238"/>
      </rPr>
      <t>»T1a; tlak pritličje - sanitarije«</t>
    </r>
  </si>
  <si>
    <r>
      <t xml:space="preserve">Izdelava plavajočih estrihov, dobava, vgradnja, 
ravnanje ter strojna zagladitev; estrih v sestavi: 
</t>
    </r>
    <r>
      <rPr>
        <sz val="10"/>
        <rFont val="Arial CE"/>
        <charset val="238"/>
      </rPr>
      <t>- ekpandiran polistiren deb.3cm,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5,5cm, </t>
    </r>
    <r>
      <rPr>
        <sz val="10"/>
        <rFont val="Arial CE"/>
        <charset val="238"/>
      </rPr>
      <t>dilatiran</t>
    </r>
    <r>
      <rPr>
        <sz val="10"/>
        <rFont val="Arial CE"/>
        <family val="2"/>
        <charset val="238"/>
      </rPr>
      <t xml:space="preserve">
  </t>
    </r>
    <r>
      <rPr>
        <b/>
        <sz val="10"/>
        <rFont val="Arial"/>
        <family val="2"/>
        <charset val="238"/>
      </rPr>
      <t>»T3; tlak nadstropje - obstoječa konstrukcija«</t>
    </r>
  </si>
  <si>
    <r>
      <t xml:space="preserve">Izdelava plavajočih estrihov, dobava, vgradnja, 
ravnanje ter strojna zagladitev; estrih v sestavi: 
</t>
    </r>
    <r>
      <rPr>
        <sz val="10"/>
        <rFont val="Arial CE"/>
        <charset val="238"/>
      </rPr>
      <t>- ekpandiran polistiren deb.6cm,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7cm, </t>
    </r>
    <r>
      <rPr>
        <sz val="10"/>
        <rFont val="Arial CE"/>
        <charset val="238"/>
      </rPr>
      <t>dilatiran</t>
    </r>
    <r>
      <rPr>
        <sz val="10"/>
        <rFont val="Arial CE"/>
        <family val="2"/>
        <charset val="238"/>
      </rPr>
      <t xml:space="preserve">
  </t>
    </r>
    <r>
      <rPr>
        <b/>
        <sz val="10"/>
        <rFont val="Arial"/>
        <family val="2"/>
        <charset val="238"/>
      </rPr>
      <t>»T4; tlak nadstropje - novi del-keramika«</t>
    </r>
  </si>
  <si>
    <r>
      <t xml:space="preserve">Izdelava plavajočih estrihov, dobava, vgradnja, 
ravnanje ter strojna zagladitev; estrih v sestavi: 
</t>
    </r>
    <r>
      <rPr>
        <sz val="10"/>
        <rFont val="Arial CE"/>
        <charset val="238"/>
      </rPr>
      <t>- ekpandiran polistiren deb.8cm,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6,5cm, </t>
    </r>
    <r>
      <rPr>
        <sz val="10"/>
        <rFont val="Arial CE"/>
        <charset val="238"/>
      </rPr>
      <t>dilatiran</t>
    </r>
    <r>
      <rPr>
        <sz val="10"/>
        <rFont val="Arial CE"/>
        <family val="2"/>
        <charset val="238"/>
      </rPr>
      <t xml:space="preserve">
  </t>
    </r>
    <r>
      <rPr>
        <b/>
        <sz val="10"/>
        <rFont val="Arial"/>
        <family val="2"/>
        <charset val="238"/>
      </rPr>
      <t>»T4; tlak nadstropje - novi del-PVC«</t>
    </r>
  </si>
  <si>
    <r>
      <t xml:space="preserve">Izdelava plavajočih estrihov, dobava, vgradnja, 
ravnanje ter strojna zagladitev; estrih v sestavi: 
</t>
    </r>
    <r>
      <rPr>
        <sz val="10"/>
        <rFont val="Arial CE"/>
        <charset val="238"/>
      </rPr>
      <t>- ekpandiran polistiren deb.1cm,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7,0cm, </t>
    </r>
    <r>
      <rPr>
        <sz val="10"/>
        <rFont val="Arial CE"/>
        <charset val="238"/>
      </rPr>
      <t>dilatiran</t>
    </r>
    <r>
      <rPr>
        <sz val="10"/>
        <rFont val="Arial CE"/>
        <family val="2"/>
        <charset val="238"/>
      </rPr>
      <t xml:space="preserve">
  </t>
    </r>
    <r>
      <rPr>
        <b/>
        <sz val="10"/>
        <rFont val="Arial"/>
        <family val="2"/>
        <charset val="238"/>
      </rPr>
      <t>»T5; tlak nadstropje - most«</t>
    </r>
  </si>
  <si>
    <t xml:space="preserve">KERAMIKA </t>
  </si>
  <si>
    <t xml:space="preserve">Dobava in montaža nizkostenske obrobe z granitogres keramičnimi ploščicami (enak tip kot talna granitogres keramika) z vsemi pomožnimi deli in prenosi. </t>
  </si>
  <si>
    <r>
      <t>m</t>
    </r>
    <r>
      <rPr>
        <vertAlign val="superscript"/>
        <sz val="10"/>
        <rFont val="Arial CE"/>
        <family val="2"/>
        <charset val="238"/>
      </rPr>
      <t>1</t>
    </r>
  </si>
  <si>
    <t>- podesti (vmesni),</t>
  </si>
  <si>
    <t>- stopnice - nastopne ploskve z vdelanim 
  protidrsnim robom, globine 30cm,</t>
  </si>
  <si>
    <t>- stopnice - čela, višine cca 17cm,</t>
  </si>
  <si>
    <t>- stenska obroba - podesti (vmesni),</t>
  </si>
  <si>
    <t>- stenska  žagasta obroba (stopnice), poglobljena v
  omet (poravnano z ometom)-upoštevati 
  odstranjevanje ometa in krpanje-popravilo po 
  položitvi obrobe.</t>
  </si>
  <si>
    <t>Dobava in vgradnja tipskih RF kotnikov za zaključevanje keramike v tlaku- vratne pripire.</t>
  </si>
  <si>
    <t>Kitanje s silikonskim kitom (stik talna-stenska in vertikalni stiki v kotih pri keramiki v sanitarijah).</t>
  </si>
  <si>
    <t>Doplačilo za vgraditev talnega sifona.</t>
  </si>
  <si>
    <t>Dobava in montaža PVC vogalnikov.</t>
  </si>
  <si>
    <t>Dobava in vgraditev ogledal v sanitarijah-lepljeno na steno. Ogledala dim.:</t>
  </si>
  <si>
    <t>- dim. 60/100cm,</t>
  </si>
  <si>
    <t>- izvajalec pred naročilom preveri količine,</t>
  </si>
  <si>
    <r>
      <t>m</t>
    </r>
    <r>
      <rPr>
        <vertAlign val="superscript"/>
        <sz val="10"/>
        <rFont val="Arial CE"/>
        <family val="2"/>
        <charset val="238"/>
      </rPr>
      <t>2</t>
    </r>
  </si>
  <si>
    <t>Dobava, rezanje in polaganje stenske obrobe iz enake tekstilne obloge kot tlak.</t>
  </si>
  <si>
    <t>VRATA, SANITARNE STENE</t>
  </si>
  <si>
    <t>- mere za izdelke je vzeti na objektu,</t>
  </si>
  <si>
    <t>- rešetke za vrata dobavi izvajalec instalacij,</t>
  </si>
  <si>
    <t>LESENA VRATA</t>
  </si>
  <si>
    <t>Dobava in montaža suhomontažnih kovinskih podbojev, barva siva (enaka kot vrata na obstoječem objektu). Kovinski podboji za notranja lesena vrata (svetlih dimenzij):</t>
  </si>
  <si>
    <t>- dim. 80/210cm (širina podboja 15cm),</t>
  </si>
  <si>
    <t>- dim. 90/210cm (širina podboja 15cm).</t>
  </si>
  <si>
    <t xml:space="preserve">Dobava in montaža notranjih vratnih kril na že vgrajene kovinske podboje. Krilo je leseno - hrast 
po izboru projektanta notranje opreme, z vsem 
okovjem, s cilindrično ključavnico, RF mat kljuko in ščiti. Vrata so prehodnih dimenzij: </t>
  </si>
  <si>
    <r>
      <t>V1D - dim. 80x</t>
    </r>
    <r>
      <rPr>
        <sz val="10"/>
        <rFont val="Arial CE"/>
        <family val="2"/>
        <charset val="238"/>
      </rPr>
      <t>210</t>
    </r>
    <r>
      <rPr>
        <sz val="10"/>
        <rFont val="Arial CE"/>
        <family val="2"/>
      </rPr>
      <t>cm,</t>
    </r>
  </si>
  <si>
    <r>
      <t>V1L - dim. 80x</t>
    </r>
    <r>
      <rPr>
        <sz val="10"/>
        <rFont val="Arial CE"/>
        <family val="2"/>
        <charset val="238"/>
      </rPr>
      <t>210</t>
    </r>
    <r>
      <rPr>
        <sz val="10"/>
        <rFont val="Arial CE"/>
        <family val="2"/>
      </rPr>
      <t>cm,</t>
    </r>
  </si>
  <si>
    <r>
      <t>V2L - dim. 90x</t>
    </r>
    <r>
      <rPr>
        <sz val="10"/>
        <rFont val="Arial CE"/>
        <family val="2"/>
        <charset val="238"/>
      </rPr>
      <t>210</t>
    </r>
    <r>
      <rPr>
        <sz val="10"/>
        <rFont val="Arial CE"/>
        <family val="2"/>
      </rPr>
      <t>cm,</t>
    </r>
  </si>
  <si>
    <t>- doplačilo za vgraditev prezračevalne rešetke za 
  vrata V1D, V1L (material dobavi izvajalec strojnih 
  instalacij - Alu rešetka),</t>
  </si>
  <si>
    <t xml:space="preserve">Dobava in montaža zunanjih vhodnih simetričnih dvokrilnih vrat kompletno s kovinskim podbojem, barva siva (enaka kot vrata na obstoječem objektu). Krili sta leseni, barva siva (enaka kot vrata na obstoječem objektu), z vsem okovjem, s cilindrično ključavnico, RF mat kljuko in ščiti, drugo krilo z zatičem. Vrata so prehodnih dimenzij: </t>
  </si>
  <si>
    <r>
      <t>VV1 - dim.150x</t>
    </r>
    <r>
      <rPr>
        <sz val="10"/>
        <rFont val="Arial CE"/>
        <family val="2"/>
        <charset val="238"/>
      </rPr>
      <t>225</t>
    </r>
    <r>
      <rPr>
        <sz val="10"/>
        <rFont val="Arial CE"/>
        <family val="2"/>
      </rPr>
      <t>cm, širina podboja 20cm.</t>
    </r>
  </si>
  <si>
    <r>
      <t xml:space="preserve">Dobava in montaža notranjih enokrilnih lesenih protipožarnih vrat komplet s kovinskim podbojem, </t>
    </r>
    <r>
      <rPr>
        <b/>
        <sz val="10"/>
        <rFont val="Arial CE"/>
        <charset val="238"/>
      </rPr>
      <t>EI1-30 C3</t>
    </r>
    <r>
      <rPr>
        <sz val="10"/>
        <rFont val="Arial CE"/>
        <family val="2"/>
      </rPr>
      <t xml:space="preserve"> (atest za krilo in podboj). Krilo leseno hrast,  podboj, oboje siva barva (enaka kot na obstoječem objektu). Krilo je opremljeno z vsem okovjem, RF mat kljuko in samozapiralom.</t>
    </r>
  </si>
  <si>
    <t>Vrata so svetlih dimenzij:</t>
  </si>
  <si>
    <r>
      <t>PV1 - dim. 90x</t>
    </r>
    <r>
      <rPr>
        <sz val="10"/>
        <rFont val="Arial CE"/>
        <family val="2"/>
        <charset val="238"/>
      </rPr>
      <t>210</t>
    </r>
    <r>
      <rPr>
        <sz val="10"/>
        <rFont val="Arial CE"/>
        <family val="2"/>
      </rPr>
      <t xml:space="preserve"> cm (širina podboja 15cm).</t>
    </r>
  </si>
  <si>
    <t>SANITARNE STENE</t>
  </si>
  <si>
    <t>Dobava in montaža sanitarnih pregradnih sten, iz vodoodporne laminatne kompaktne lesene plošče, s kovinsko podkonstrukcijo, RF nogicami višine 10cm, kompletno z vgrajenimi enokrilnimi vrati. Vrata so opremljena s PVC kljuko, bunko in ključavnico 
metuljček. Sanitarne pregradne stene:</t>
  </si>
  <si>
    <t>IX.</t>
  </si>
  <si>
    <t>OKNA</t>
  </si>
  <si>
    <t>O1 - 100/140cm - enokrilno se odpira po horizontalni
                          in vertikalni osi,</t>
  </si>
  <si>
    <t>O2 - 100/70cm - enokrilno se odpira po horizontalni
                          in vertikalni osi,</t>
  </si>
  <si>
    <t>O3 - 100/70cm - dvokrilno, oba krila se odpirata 
                         pohorizontalni in vertikalni osi,</t>
  </si>
  <si>
    <t>O4 - 100/150cm - enokrilno se odpira po horizontalni
                          in vertikalni osi,</t>
  </si>
  <si>
    <t>O5 - 40/230cm - eno fiksno polje,</t>
  </si>
  <si>
    <t>Dobava in montaža lesenih ultrapas notranjih okenskih polic, širine 30cm, deb. 3,0cm, vključno s pritrdilnim materialom in vsemi zaključki, barva  enaka .</t>
  </si>
  <si>
    <t>Izdelava in montaža notranjih polic iz kamnitih poliranih plošč širine do cca 25 cm, debeline 3 cm. Tip in barva enako obstoječim policam.</t>
  </si>
  <si>
    <t>Dobava in montaža zunanjih Alu okenskih polic, razvite širine cca 20-30 cm, deb. 1,2mm, vključno s pritrdilnim materialom in vsemi zaključki, barva enaka obstoječim policam</t>
  </si>
  <si>
    <t>X.</t>
  </si>
  <si>
    <t>ZUNANJE IN NOTRANJE ZASTEKLITVE</t>
  </si>
  <si>
    <t>ZUNANJE ZASTEKLITVE</t>
  </si>
  <si>
    <t xml:space="preserve">Izdelava, dobava in montaža zunanjih zasteklitev v lesenih okvirjih. Zasteklitve so iz lesenega okovja (barva siva, enaka kot na obstoječem objektu). 
Zasteklitve so toplotne prehodnosti Uw=1,1W/m2K. Zastekljena s prozornim izolacijskim troslojnim steklom, Ug= 0,7 W/m2K. Fiksne zasteklitve so 
brez vmesnih profilov. </t>
  </si>
  <si>
    <t>Zidarske mere steklenih sten:</t>
  </si>
  <si>
    <t>ZZ1: 150/235cm; 1 fiksno polje, nadsvetloba se odpira po horizontalni osi,</t>
  </si>
  <si>
    <t>ZZ3: 165/250cm; 1 fiksno polje,</t>
  </si>
  <si>
    <t>ZZ4: 150/205cm; 1 fiksno polje.</t>
  </si>
  <si>
    <t>NOTRANJE ZASTEKLITVE</t>
  </si>
  <si>
    <t>NZ1: 295/250cm; fiksna zasteklitev z drsnimi vrati</t>
  </si>
  <si>
    <t>NZ2: 150/250cm; fiksna zasteklitev</t>
  </si>
  <si>
    <t xml:space="preserve">Izdelava, dobava in montaža notranjih zasteklitev v lesenih okvirjih (barva siva enaka kot na obstoječem objektu) zasteklitev iz zvočno izolativnega stekla, zvočna izolativnost 30dB. </t>
  </si>
  <si>
    <t>Zidarske mere zasteklitev:</t>
  </si>
  <si>
    <t xml:space="preserve">NZ3: 305/50cm; 1 fiksno polje, </t>
  </si>
  <si>
    <t xml:space="preserve">NZ4: 300/50cm; 1 fiksno polje, </t>
  </si>
  <si>
    <t xml:space="preserve">NZ5: 173/50cm; 1 fiksno polje, </t>
  </si>
  <si>
    <t xml:space="preserve">NZ6: 320/50cm; 1 fiksno polje, </t>
  </si>
  <si>
    <t xml:space="preserve">NZ7: 375/50cm; 1 fiksno polje, </t>
  </si>
  <si>
    <t xml:space="preserve">NZ8: 200/50cm; 1 fiksno polje, </t>
  </si>
  <si>
    <t>POŽARNE ZASTEKLITVE</t>
  </si>
  <si>
    <t>Izdelava, dobava in montaža notranjih požarnih steklenih sten, izdelanih iz ALU požarno odpornih profilov (barva siva enaka kot na obstoječem objektu) in požarna zasteklitve, EI-30C3, certifikat.</t>
  </si>
  <si>
    <t>XI.</t>
  </si>
  <si>
    <t>SUHOMONTAŽNA DELA</t>
  </si>
  <si>
    <t>Dobava in montaža predelnih sten sistem KNAUF 
W 112 deb. 15,0cm, z enojno kov. podkonstrukcijo in obojestransko dvoslojno oblogo iz mavčnokartonskih plošč (GKB) deb. 2x12,5mm, z vmesnim izolacijskim slojem iz mineralne volne debeline 10cm. Vsi stiki so dvakrat bandažirani - bandaža kvalitete K2.</t>
  </si>
  <si>
    <t>Dobava in montaža predelnih sten sistem KNAUF 
W 112 deb. 15,0cm, z enojno kov. podkonstrukcijo in obojestransko dvoslojno oblogo iz ognjevarnih mavčnokartonskih plošč (GKF) deb. 2x12,5mm, z vmesnim izolacijskim slojem iz kamene volne DP5 debeline 10cm. Vsi stiki so dvakrat bandažirani - bandaža kvalitete K2.</t>
  </si>
  <si>
    <t>Dobava in montaža obloge na AB in opečne stene, obloga iz mavčnokartonskih plošč z enojno kovinsko podkonstrukcijo in enostransko dvoslojno oblogo iz mavčnokarton. plošč (GKB) deb. 2x12,5mm, z vmesnim izolacijskim slojem iz mineralne volne deb. 5-15cm. Vsi stiki so dvakrat bandažirani - bandaža kvalitete K2.</t>
  </si>
  <si>
    <t xml:space="preserve">Dobava in montaža notranje obloge fasade, obloga 
iz mavčnokartonskih plošč z enojno kovinsko podkonstrukcijo in enostransko dvoslojno oblogo iz mavčnih plošč (GKB) deb. 2x12,5mm, z vmesnim izolacijskim slojem iz mineralne volne debeline 15cm in polietilensko folijo. Vsi stiki so dvakrat bandažirani - bandaža kvalitete K2. </t>
  </si>
  <si>
    <t xml:space="preserve">Dobava in montaža obloge stebrov, nosilcev, leg; obloga iz mavčnokartonskih plošč z enojno kovinsko podkonstrukcijo in enostransko dvoslojno oblogo iz mavčnokarton. plošč (GKB) deb. 2x12,5mm, z vmesnim izolacijskim slojem iz mineralne volne deb. 5-10cm. Vsi stiki so dvakrat bandažirani -  bandaža kvalitete K2. </t>
  </si>
  <si>
    <t>Doplačilo za vodoodporne mavčnokartonske plošče.</t>
  </si>
  <si>
    <t>Dodatek za lesene ojačitve iz OSB plošč v suhomontažni steni za vgradnjo:</t>
  </si>
  <si>
    <t>- pisoar, wc školjka s kotličkom</t>
  </si>
  <si>
    <t>Dobava in montaža UA profilov-ojačitve za vrata.</t>
  </si>
  <si>
    <t>Doplačilo za izdelavo špalet širine cca 25 cm.</t>
  </si>
  <si>
    <r>
      <t>m</t>
    </r>
    <r>
      <rPr>
        <vertAlign val="superscript"/>
        <sz val="10"/>
        <rFont val="Arial CE"/>
      </rPr>
      <t>1</t>
    </r>
  </si>
  <si>
    <t xml:space="preserve">Dobava in montaža spuščenega stropa iz mavčnokartonskih plošč 2x12,5mm, kompletno s podkonstrukcijo z vešali, vogalniki. Vsi stiki dvakrat bandažirani - bandaža kvalitete K2. </t>
  </si>
  <si>
    <t xml:space="preserve">Dobava in montaža rasterskega spuščenega stropa iz mineralnih plošč v rastru 600x600mm, komplet s podkonstrukcijo, montaža na stropno konstrukcijo. </t>
  </si>
  <si>
    <t>Režijske ure.</t>
  </si>
  <si>
    <t>ure</t>
  </si>
  <si>
    <t>Doplačilo za izrezovanje lukenj v spuščenem stropu: okrogle in pravokotne, količina ocenjena.</t>
  </si>
  <si>
    <t>XII.</t>
  </si>
  <si>
    <t>Dvakratno glajenje in brušenje suhomontažih sten in oblog z notranjim kitom ter dvakratno beljenje z notranjo zidno barvo.</t>
  </si>
  <si>
    <t>Dvakratno glajenje in brušenje spuščenega stropa iz mavčnokartonskih plošč z notranjim kitom ter dvakratno beljenje z notranjo barvo.</t>
  </si>
  <si>
    <t>Dvakratno glajenje in brušenje novih fino ometanih zidov in stropa, AB konstrukcije z notranjim kitom ter dvakratno beljenje z notranjo zidno barvo.</t>
  </si>
  <si>
    <t>Slikanje sten z latexom.</t>
  </si>
  <si>
    <t>Kitanje in badažiranje vertikalnega stika suhomontažna stena -zidana stena, beton.</t>
  </si>
  <si>
    <t>Kitanje horizontalnega stika stena - spuščen strop z akrilnim kitom bele barve.</t>
  </si>
  <si>
    <t xml:space="preserve">Slikanje sten v različnih barvnih tonih - doplačilo. </t>
  </si>
  <si>
    <t>XIII.</t>
  </si>
  <si>
    <t>DVIGALO</t>
  </si>
  <si>
    <t>Izdelava, dobava in montaža električnega osebnega 
dvigala:</t>
  </si>
  <si>
    <t>- vrsta: osebno dvigalo brez strojnice</t>
  </si>
  <si>
    <t>- hitrost: 1,00 m/s,</t>
  </si>
  <si>
    <t>- nosilnost: 450kg/6 oseb,</t>
  </si>
  <si>
    <t>- višina dviga: 3,70m,</t>
  </si>
  <si>
    <t>- št. postaj: 2/2 - neprehodna kabina,</t>
  </si>
  <si>
    <t>- kabina  dimenzij 1000x1250x2200mm,</t>
  </si>
  <si>
    <t>DVIGALO komplet:</t>
  </si>
  <si>
    <t>Priprava dvigalnega jaška pred montažo vodil:
izdelava podestov v jašku, dobava in vgradnja
kovinske nosilne kljuke na stropu jaška dvigala.</t>
  </si>
  <si>
    <t>Uravnavanje in nastavitev dvigala na končni tlak stopnišča.</t>
  </si>
  <si>
    <t>Izdelava PZI in PID projektov ter tehnični pregled dvigala.</t>
  </si>
  <si>
    <t>SKUPAJ A + B:</t>
  </si>
  <si>
    <t>SVETILKE</t>
  </si>
  <si>
    <t>INŠTALACIJSKI MATERIAL</t>
  </si>
  <si>
    <t>PRIKLJUČKI</t>
  </si>
  <si>
    <t>EL. RAZDELILNIKI</t>
  </si>
  <si>
    <t>UNIVERZALNO OŽIČENJE</t>
  </si>
  <si>
    <t>SISTEM ZA NEPREKINJENO NAPAJANJE</t>
  </si>
  <si>
    <t>SISTEM JAVLJANJA POŽARA</t>
  </si>
  <si>
    <t>KONTRILA PRISTOPA</t>
  </si>
  <si>
    <t>SISTEM JAVLJANJE VLOMA</t>
  </si>
  <si>
    <t>VIDEO NADZOR</t>
  </si>
  <si>
    <t>DOMOFONI</t>
  </si>
  <si>
    <t>STRELOVOD</t>
  </si>
  <si>
    <r>
      <t>Dobava, izdelava in montaža lesene strešne konstrukcije v naklonu po projektu (38°) iz kvalitetnega smrekovega lesa II.klase s porabo do 0.06 m3/m2 po tlorisni projekciji. Vsi spoji in sidra ostrešja so izdelani iz</t>
    </r>
    <r>
      <rPr>
        <sz val="10"/>
        <rFont val="Arial CE"/>
        <charset val="238"/>
      </rPr>
      <t xml:space="preserve"> jeklenih pocinkanih</t>
    </r>
    <r>
      <rPr>
        <sz val="10"/>
        <rFont val="Arial CE"/>
        <family val="2"/>
        <charset val="238"/>
      </rPr>
      <t xml:space="preserve"> materialov, strešna konstrukcija je zaščitena 1x z antiinsekticidnim premazom, 2x pleskanje (vdini deli leg in špirovcev). Komplet z vsem pritrdilnim in vijačnim materialom.</t>
    </r>
  </si>
  <si>
    <t>Dobava in montaža zaključne čelne kapne ravne letve, (oblane deske širine do 20 cm), 2x pleskanje v barvi ostrešja/napušča, komplet z vsem pritrdilnim in vijačnim materialom..</t>
  </si>
  <si>
    <t>Izdelava, dobava in montaža lamelnega predpražnika, kompletno z RF okvirjem (kot na primer Emco ali enakovredno).Predpražnik dimenzij:</t>
  </si>
  <si>
    <t>120 x 90 cm,</t>
  </si>
  <si>
    <t>200 x 90 cm,</t>
  </si>
  <si>
    <t>- vzorce pred izvedbo potrdi projektant,</t>
  </si>
  <si>
    <r>
      <t>V2L - dim. 90x</t>
    </r>
    <r>
      <rPr>
        <sz val="10"/>
        <rFont val="Arial CE"/>
        <family val="2"/>
        <charset val="238"/>
      </rPr>
      <t>210</t>
    </r>
    <r>
      <rPr>
        <sz val="10"/>
        <rFont val="Arial CE"/>
        <family val="2"/>
      </rPr>
      <t>cm, zvočna izolativnost 35dB</t>
    </r>
  </si>
  <si>
    <r>
      <t>V2D - dim. 90x</t>
    </r>
    <r>
      <rPr>
        <sz val="10"/>
        <rFont val="Arial CE"/>
        <family val="2"/>
        <charset val="238"/>
      </rPr>
      <t>210</t>
    </r>
    <r>
      <rPr>
        <sz val="10"/>
        <rFont val="Arial CE"/>
        <family val="2"/>
      </rPr>
      <t>cm, zvočna izolativnost 35dB</t>
    </r>
  </si>
  <si>
    <t>ZZ2: 165/325cm; vrata svetli prehod dim. 94/225cm,</t>
  </si>
  <si>
    <t>- v cenah morajo biti zajeti vsi potrebni delovni odri,</t>
  </si>
  <si>
    <t>Dobava in montaža podstrešnih lesenih montažnih zložljivih stopnic za dostop na podstreho dimenzije 120 x 70 cm, toplotnoizolativen pokrov. Montaža v suhomontažni strop.</t>
  </si>
  <si>
    <t>Vgradnja stenskih mozaikov v niše sten stopnišča.</t>
  </si>
  <si>
    <t>- v ceno slikoplesk. del so zajeti vsi delovni odri,</t>
  </si>
  <si>
    <t>Slikanje fasade s paropropustnimi barvami, barva enaka obstoječi fasadi, skladno z navodili predstavnika ZVKDS</t>
  </si>
  <si>
    <t>USTROJ</t>
  </si>
  <si>
    <t>- meritve temeljnih tal,</t>
  </si>
  <si>
    <t>- meritve posameznih slojev nasipa,</t>
  </si>
  <si>
    <t>- geotehnični nadzor,</t>
  </si>
  <si>
    <t>- odvoz viška izkopa na pooblaščeno deponijo z
  vsemi  pripadajočimi stroški.</t>
  </si>
  <si>
    <t>Izkopi so zajeti le na delih kjer se ureja območje izven območja izkopov za objekt.</t>
  </si>
  <si>
    <t>Široki strojni izkop v globini do 1,0 m za izvedbo nove betonske poti, nakladanje materiala na transportno sredstvo, odvoz na začasno deponijo.</t>
  </si>
  <si>
    <t>Ročni izkop v globini do 1,0 m, nakladanje materiala na transportno sredstvo, odvoz na začasno deponijo.</t>
  </si>
  <si>
    <t>Nakladanje na transportno sredstvo in odvoz odvečnega materiala od izkopa na stalno deponijo do 10 km (deponijo pridobi izvajalec) ter plačilo vseh stroškov deponiranja.</t>
  </si>
  <si>
    <r>
      <t>Dobava, razgrinjanje, planiranje in utrjevanje tamponskega drobljenca granulacije 0 - 32 mm v debelini minimalno 30 cm, utrjevanje do potrebne zbitosti</t>
    </r>
    <r>
      <rPr>
        <sz val="10"/>
        <rFont val="Arial CE"/>
      </rPr>
      <t>.</t>
    </r>
  </si>
  <si>
    <r>
      <t xml:space="preserve">-podložni beton v deb. 10 cm, </t>
    </r>
    <r>
      <rPr>
        <sz val="10"/>
        <rFont val="Arial CE"/>
        <charset val="238"/>
      </rPr>
      <t>C8/10</t>
    </r>
  </si>
  <si>
    <t>-beton C25/30 v deb. 15 cm</t>
  </si>
  <si>
    <t>Dobava in vgrajevanje poglobljenih betonskih lamelnih robnikov 5/20/100 ter zastičenje s cementno malto. 
Kompletno s pripravo betonske podlage iz betona C12/15, 0-16 mm.</t>
  </si>
  <si>
    <t>Dobava in razporeditev večjih prodnikov.</t>
  </si>
  <si>
    <t>METEORNA KANALIZACIJA</t>
  </si>
  <si>
    <t>PRIPRAVLJALNA DELA</t>
  </si>
  <si>
    <t>PRIPRAVLJALNA DELA skupaj:</t>
  </si>
  <si>
    <t>Strojni izkop jarka za meteorno kanalizacijo (cevovod, jaški, požiralniki) v terenu III.ktg., v naklonu min. 75°, širina dna izkopa je DN cevi + 2x20 cm, izkop v globini do 2,5 m, kompletno z deponiranjem izkopnega materiala na začasni gradbiščni deponiji.</t>
  </si>
  <si>
    <t>Ročni izkop jarka za meteorno kanalizacijo, izkop v terenu III.ktg. ter deponiranje izkopnega materiala ob trasi kanalizacije.</t>
  </si>
  <si>
    <t>Kompletna izvedba križanj novih vodov z obstoječimi:</t>
  </si>
  <si>
    <t>zavarovanje obstoječih vodov pri križanju nad kanalom pri izkopu, med gradnjo in pri zasipu, komplet z ročnim izkopom, zavarovanjem s cevjo ter obbetoniranjem zaščitne cevi.</t>
  </si>
  <si>
    <t>Planiranje dna izkopa z natančnostjo ± 3 cm in strojna utrditev do potrebne zbitosti (Ev2 ≥ 20 MPa).</t>
  </si>
  <si>
    <t>Zasip jarka z izbranim materialom od izkopa, skupaj 
s potrebnim utrjevanjem do potrebne zbitosti, zasip v plasteh največ do 30 cm.</t>
  </si>
  <si>
    <t>Nakladanje na transportno sredstvo in odvoz odvečnega materiala od izkopa na stalno deponijo (deponijo pridobi izvajalec) ter plačilo vseh stroškov deponiranja.</t>
  </si>
  <si>
    <t>ZEMELJSKA DELA skupaj:</t>
  </si>
  <si>
    <t>ODVODNJAVANJE</t>
  </si>
  <si>
    <t>Dobava in vgraditev cevi iz umetnih mas, togostnega razreda min. SN 8,kompletno s tesnili in potrebnimi fazonskimi kosi, izdelava betonske podlage ter polno obbetoniranje kanalizacijske cevi:</t>
  </si>
  <si>
    <t>- cev DN 160 mm (notranji premer)</t>
  </si>
  <si>
    <t>Dobava in vgraditev strešnih peskolovov, izdelanih iz betonskih cevi fi 40 cm, kompletno z zabetoniranjem dna ter dobavo in montažo LTŽ pokrova;</t>
  </si>
  <si>
    <t>Izdelava priključka novopredvidene kanalizacije na obstoječo (priključek na obstoječ peskoov oz ponikovalnico), kompletno z vsemi fazonskimi kosi in tesnili, preboji, upoštevati vsa pripravljalna, zaključna in druga dela.</t>
  </si>
  <si>
    <t>Geodetski posnetek izdelane kanalizacije.</t>
  </si>
  <si>
    <t>Preizkus vodotesnosti kanala.</t>
  </si>
  <si>
    <t>Kontrola sploščenosti cevi izvedenega kanala (pregled s kamero).</t>
  </si>
  <si>
    <t>ODVODNJAVANJE skupaj:</t>
  </si>
  <si>
    <t>DODATNA IN NEPREDVIDENA DELA</t>
  </si>
  <si>
    <t>Nepredvidena dela</t>
  </si>
  <si>
    <t>DODATNA in NEPREDVIDENA DELA skupaj:</t>
  </si>
  <si>
    <t>REKAPITULACIJA</t>
  </si>
  <si>
    <t>FEKALNA KANALIZACIJA</t>
  </si>
  <si>
    <t>Zarez - odrez asfalta debeline cca 10 cm.</t>
  </si>
  <si>
    <t>Rušenje obstoječega asfalta v debelini 5-10 cm, nalaganje ruševin na transportno sredstvo, odvoz v stalno deponijo po izboru izvajalca z vključenimi vsemi stroški deponiranja.</t>
  </si>
  <si>
    <t xml:space="preserve">Strojni izkop (obstoječ tampon), izkop v globini do 1,0 m, nakladanje materiala na transportno sredstvo, odvoz na začasno deponijo. </t>
  </si>
  <si>
    <t>Strojni izkop jarka za fekalno kanalizacijo (cevovod, jaški) v terenu III.ktg., v naklonu min. 75°, širina dna izkopa je DN cevi + 2x20 cm, izkop v globini do 2,5m, kompletno z deponiranjem izkopnega materiala na začasni gradbiščni deponiji.</t>
  </si>
  <si>
    <t>Ročni izkop jarka za fekalno kanalizacijo, izkop v terenu III.ktg. ter deponiranje izkopnega materiala ob trasi kanalizacije.</t>
  </si>
  <si>
    <t>zavarovanje obstoječih vodov pri križanju nad kanalom pri izkopu, med gradnjo in pri zasipu, komplet z ročnim izkopom in zasipom, zavarovanjem s cevjo ter utrjevanjem cone zasipa med kanalizacijo in zaščitenim vodom (preprečitev posedka) - ocena količine.</t>
  </si>
  <si>
    <r>
      <t>Dobava, razgrinjanje, planiranje in utrjevanje tamponskega drobljenca granulacije 0 - 32 mm v debelini minimalno 25 cm, utrjevanje do potrebne zbitosti</t>
    </r>
    <r>
      <rPr>
        <sz val="10"/>
        <color indexed="10"/>
        <rFont val="Arial CE"/>
        <charset val="238"/>
      </rPr>
      <t xml:space="preserve"> </t>
    </r>
    <r>
      <rPr>
        <sz val="10"/>
        <rFont val="Arial CE"/>
      </rPr>
      <t xml:space="preserve">(Ev2 ≥ 120 MPa). </t>
    </r>
  </si>
  <si>
    <t>Fino planiranje tampona v predpisanih padcih po projektu, dobava sejanega peska granulacije 0-8 mm v debelini cca 5 cm, planiranje in utrjevanje - priprava na asfaltiranje.</t>
  </si>
  <si>
    <t>Rezkanje - frezanje obstoječega finega asfalta v šir. 20 cm (stik obstoječi - novi), kompletno z dobavo in vgrajevanjem novega asfalt betona v deb. 4,0 cm.</t>
  </si>
  <si>
    <t>Hladni obrizg asfalta pri stikovanju obstoječega z novim.</t>
  </si>
  <si>
    <t xml:space="preserve">Dobava in vgrajevanje asfalta:
</t>
  </si>
  <si>
    <t>-nosilni sloj - AC 22 base B 50/70 A3 v deb. 7 cm</t>
  </si>
  <si>
    <t>-obrabni sloj - AC 11 surf PMB 45/80-65 A2 v deb. 4 cm</t>
  </si>
  <si>
    <t>KANALIZACIJA</t>
  </si>
  <si>
    <t>Izdelava priključka novopredvidene kanalizacije na obstoječo (priključek na obstoječ jašek), kompletno z vsemi fazonskimi kosi in tesnili, preboji, upoštevati vsa pripravljalna, zaključna in druga dela.</t>
  </si>
  <si>
    <t>Izdelava preboja obstoječega betonskega zidu, upoštevati vsa pripravljalna, zaključna in druga dela.</t>
  </si>
  <si>
    <t>KANALIZACIJA skupaj:</t>
  </si>
  <si>
    <t>Dodatna in nepredvidena dela</t>
  </si>
  <si>
    <t>Dobava, krivljenje, polaganje in vezanje armature 
B 500B. Armatura ocenjena:</t>
  </si>
  <si>
    <t>Izdelava, dobava in montaža jeklene konstrukcije - vetrolov</t>
  </si>
  <si>
    <t>Izdelava, dobava in montaža jeklene konstrukcije - ojačitve za nove preboje</t>
  </si>
  <si>
    <t>Vgradnja armaturnih palic fi 14mm, komplet z uvrtanjem v AB konstrukcijo (globina vrtanja 30cm) in Hilti maso kot naprimer HILTI HIT-HY-200 ali enakovredno (teža palic vključena pri količini armature - postavka 20).</t>
  </si>
  <si>
    <t>Dobava in izdelava AB konstrukcije - betonska pot (kot obstoječe)</t>
  </si>
  <si>
    <t>Dobava in vgraditev revizijskega jaška iz cevi iz umetnih snovi DN 800 mm (notranji premer), globine od 1,5 do 2,0 m, s pripadajočo muldo in koritnicami za priključevanje hišnih priključkov in drugih kanalov, podbetoniranje jaška, AB venec ter dobava in montaža LTŽ pokrova fi 60 cm z nosilnostjo 40 t (D400). Zgornji del jaška se zaključi s konusom.</t>
  </si>
  <si>
    <t>Dobava in vgraditev revizijskega jaška iz cevi iz umetnih snovi DN 800 mm (notranji premer), globine od 0,5 do 1,0 m, s pripadajočo muldo in koritnicami za priključevanje hišnih priključkov in drugih kanalov, podbetoniranje jaška, AB venec ter dobava in montaža LTŽ pokrova fi 60 cm z nosilnostjo 40 t (D400). Zgornji del jaška se zaključi s konusom.</t>
  </si>
  <si>
    <t>- globine 1,0 m, LTŽ pokrov fi 45 cm (12,5t),</t>
  </si>
  <si>
    <t>- Standardna WC kabina kot npr. Vigrad (do 6 
  mesecev).</t>
  </si>
  <si>
    <t>Najem in postavitev gradbiščnih WC kabin za ves čas gradnje (do pol leta), vključno s čiščenjem in vzdrževanjem.</t>
  </si>
  <si>
    <t>Najem in postavitev tipskih kovinskih kontejnerjev z zaklepanjem za ločeno zbiranje gradbenih odpadkov: mešani gradbeni odpadki, plastika, karton, za čas gradnje pol leta.</t>
  </si>
  <si>
    <t>Najem in postavitev pisarniških kontejnerjev, za čas gradnje pol leta.</t>
  </si>
  <si>
    <t>- finalni tlak,
- estih,
- betonska plošča</t>
  </si>
  <si>
    <r>
      <t>Rušenje betonskih oz. kamnitih stebrov skupaj z oblogami (omet), komplet s transportom iz objekta, transportom v stalno deponijo vključno s plačilom vseh komunalnih pristojbin</t>
    </r>
    <r>
      <rPr>
        <b/>
        <sz val="10"/>
        <rFont val="Arial CE"/>
        <charset val="238"/>
      </rPr>
      <t>.</t>
    </r>
  </si>
  <si>
    <t>- fi 150,</t>
  </si>
  <si>
    <t>Pazljiva izdelava preboja 20/40cm skozi opečni velbasti strop za instalacije, rušenje je potrebno izvesti z ustreznim podpiranjem in obbetoniranjem, komplet z nakladanjem in odvozem na stalno deponijo.</t>
  </si>
  <si>
    <t>Sanacija temeljev oz. obbetoniranje temeljev na zunanji in notranji strani, (v primeru da na določenih mestih manjka temelj oz. je poškodovan) skupaj z pripravo obstoječih temeljev za sprijem z novim betonom in potrebnim opažem.</t>
  </si>
  <si>
    <t>Dobava in vgrajevanje betona C 25/30, XC1 v AB ploščo preko in nad oboki obstoječih velbov pritličja iz kovinskih nosilcev in plošče nad njimi, s pripravo podlage, poravnanjem obstoječe plošče ter očiščenjem za sprijemljivost novega betona, beton prereza do 0,12m3/m2.</t>
  </si>
  <si>
    <t>- fi 125,</t>
  </si>
  <si>
    <r>
      <t xml:space="preserve">- </t>
    </r>
    <r>
      <rPr>
        <sz val="10"/>
        <rFont val="Arial"/>
        <family val="2"/>
        <charset val="238"/>
      </rPr>
      <t>fi</t>
    </r>
    <r>
      <rPr>
        <sz val="10"/>
        <rFont val="Arial CE"/>
        <family val="2"/>
        <charset val="238"/>
      </rPr>
      <t xml:space="preserve"> 10 cm.</t>
    </r>
  </si>
  <si>
    <r>
      <t xml:space="preserve">- </t>
    </r>
    <r>
      <rPr>
        <sz val="10"/>
        <rFont val="Arial"/>
        <family val="2"/>
        <charset val="238"/>
      </rPr>
      <t>fi</t>
    </r>
    <r>
      <rPr>
        <sz val="10"/>
        <rFont val="Arial CE"/>
        <family val="2"/>
        <charset val="238"/>
      </rPr>
      <t xml:space="preserve"> 20 cm.</t>
    </r>
  </si>
  <si>
    <t>Izveda cestne zapore za čas gradnje komunalnih vodov med objektom in cesto, prometna signalizacija, preusmeritve prometa po zahtevah cestno-prometne službe; ocena</t>
  </si>
  <si>
    <t>Priprava in organizacija gradbišča pred pričetkom izvajanja zagatnic - pavšal.</t>
  </si>
  <si>
    <t>Transport in selitev garniture za zabijanje zagatnic.</t>
  </si>
  <si>
    <t>Zakoličba trase/osi stene izvedbe zaščite gradbene jame z jeklenimi zagatnicami glede na obstoječe komunalne vode.</t>
  </si>
  <si>
    <t>izvlačenje zagatnic</t>
  </si>
  <si>
    <t>zabijanje zagatnic</t>
  </si>
  <si>
    <t>Razna dela v režiji, inžinerska dela.</t>
  </si>
  <si>
    <t>Transport in selitev jeklenih zagatnic za izvedbo (cca 24 kos).</t>
  </si>
  <si>
    <t xml:space="preserve">Najemnina zagatnih sten za obdobje
uporabe (cca. 30 dni).
</t>
  </si>
  <si>
    <t>Injektiranje razpok v opečnih stenah z nabrekujočo cementno silikatno injekcijsko maso (dodatek za ekspandiranje mase po podatkih proizvajalca) s pomočjo injekcijskih nastavkov , ki se vgradijo na razdalji cca. 30 cm po obojektranski zapori s hitrovezočo malto, razpoke širine  0,3-0,6mm, zid debelin 40-60cm.</t>
  </si>
  <si>
    <t>RAZNA DELA</t>
  </si>
  <si>
    <t>Dobava in montaža gasilnih aparatov po požarnem redu:</t>
  </si>
  <si>
    <t>Finalno čiščenje po končani gradnji (finalni tlaki, stenske obloge, vse zasteklitve, vrata itd.) in odvoz odpadkov. Obračun po tlorisni neto površini.</t>
  </si>
  <si>
    <t>ročni aparat na prah 6 EG (6 kg).</t>
  </si>
  <si>
    <t>XIV.</t>
  </si>
  <si>
    <t>- odstranitev sekundarne in primarne kritine</t>
  </si>
  <si>
    <t>Komplet dobava, izdelava in montaža lesene frčade strešne konstrukcije v naklonu po projektu (13°) iz kvalitetnega smrekovega lesa II.klase s porabo do 0.05 m3/m2 po tlorisni projekciji. Vsi spoji in sidra so izdelani iz nerjavečih materialov, strešna konstrukcija je zaščitena 1x z antiinsekticidnim premazom, 2x pleskanje (vidni deli leg in špirovcev). Komplet z vsem pritrdilnim in vijačnim materialom. Frčade v enaki izvedbi kot obstoječe. Izvedejo se 4 frčade.</t>
  </si>
  <si>
    <t>komplet predelava obstoječe strešne konstrukcije</t>
  </si>
  <si>
    <t>Dobava in montaža odtočnega kotlička za cev fi 100mm iz jeklene pocinkane barvane Alu pločevine, komplet pritrdilnim in vijačnim materialom (enak obstoječim).</t>
  </si>
  <si>
    <t>Dobava in montaža odtočne cevi fi 100mm iz jeklene pocinkane barvane Alu pločevine, komplet s fazonskimi kosi-koleni, priključki na peskolove, objemkami, držali, pritrdilnim in vijačnim materialom (enako obstoječim).</t>
  </si>
  <si>
    <t>Dobava in montaža odtočnega kotlička za cev fi 75mm iz jeklene pocinkane barvane Alu pločevine, komplet pritrdilnim in vijačnim materialom (enak obstoječim).</t>
  </si>
  <si>
    <t>Dobava in montaža odtočne cevi fi 75mm iz jeklene pocinkane barvane Alu pločevine, komplet s fazonskimi kosi-koleni, priključki na peskolove, objemkami, držali, pritrdilnim in vijačnim materialom (enako obstoječim).</t>
  </si>
  <si>
    <t>Izdelava tankoslojne kontaktne fasade v sestavi (F6):
- ekstrudiran polistiren deb. 15cm,
- izravnalni sloj: lepilo + mrežica, deb. 0,5cm,
- zaključni silikatno silikonski omet, barva in struktura kot obstoječa fasada.</t>
  </si>
  <si>
    <t>Izdelava tankoslojne kontaktne fasade v sestavi (F6):
- ekstrudiran polistiren deb. 20cm,
- izravnalni sloj: lepilo + mrežica, deb. 0,5 cm, 
- zaključni silikatno silikonski omet, barva in struktura kot obstoječa fasada.</t>
  </si>
  <si>
    <t>Izdelava tankoslojne kontaktne fasade v sestavi (F2):
- mineralna volna deb. 15cm,
- izravnalni sloj: lepilo + mrežica, deb. 0,5cm,
- zaključni silikatno silikonski omet, barva in struktura kot obstoječa fasada.</t>
  </si>
  <si>
    <t>Izdelava tankoslojne kontaktne fasade v sestavi (F2):
- mineralna volna deb. 20cm,
- izravnalni sloj: lepilo + mrežica, deb. 0,5 cm, 
- zaključni silikatno silikonski omet, barva in struktura kot obstoječa fasada.</t>
  </si>
  <si>
    <t>Izdelava tankoslojne kontaktne fasade v sestavi (F5):
- mineralna volna deb. 5cm,
- izravnalni sloj: lepilo + mrežica, deb. 0,5 cm, 
- zaključni silikatno silikonski omet, barva in struktura kot obstoječa fasada.</t>
  </si>
  <si>
    <t>Izdelava tankoslojne kontaktne fasade v sestavi (F7):
- dvoslojna obloga iz betonskih plošč 2x1,25 cm
- mineralna volna deb. 15cm,
- izravnalni sloj: lepilo + mrežica, deb. 0,5 cm, 
- zaključni silikatno silikonski omet, barva in struktura kot obstoječa fasada.</t>
  </si>
  <si>
    <t xml:space="preserve">Izdelava, dobava in montaža zunanjih zasteklitev v Alu okvirjih (barva siva, enaka kot na obstoječem objektu). 
Zasteklitve so toplotne prehodnosti Uw=1,3W/m2K. Zastekljena s prozornim izolacijskim troslojnim steklom, Ug= 0,7 W/m2K. Fiksne zasteklitve so 
brez vmesnih profilov. </t>
  </si>
  <si>
    <t>Zakoličba in varovanje obstoječih vodov (TK, el.  vodovod in ostalo) ocena cca 100 m.</t>
  </si>
  <si>
    <t>Dobava in polaganje zaokrožnice iz PVC obloge kot v obstoječem delu h=10,0cm, komplet s podložno polkrožno PVC letvijo.</t>
  </si>
  <si>
    <t>Konstrukcija iz jekla kvalitete S235 JR, skladna s SIST EN 1090-2:2008 v izvedbeni razred EXC 2, komplet z vsem vsem pritrdilnim in sidrnim materialom. Konstrukcija je antikorozijsko zaščitena in 2x finalno opleskana.</t>
  </si>
  <si>
    <t>Konstrukcija iz jekla kvalitete S235 JO, skladna s SIST EN 1090-2:2008 v izvedbeni razred EXC 2, komplet z vsem vsem pritrdilnim in sidrnim materialom. Konstrukcija je vročecinkana.</t>
  </si>
  <si>
    <t>Izvedba požarnega opleska jeklene konstrukcije vetrolova do odpornosti R30 z meritvami debeline nanosa  in izdajo certifikata.</t>
  </si>
  <si>
    <t xml:space="preserve">- ograja sestavljena iz kovinskih ploščatih stojk, 
  kovinske obrobe na spodnjem delu in lesenega
  ročaja na vrhu, komplet z antikorozijsko zaščito in
  2x opleskom v enaki barvi kot obstoječa ograja. </t>
  </si>
  <si>
    <t>- izdelava in montaža stopniščnega lesenega ročaja
  na stopnišču (enostransko), montaža na kovinska 
  držala, montirana v steno, kompletno z opleskom</t>
  </si>
  <si>
    <t>- varnostne ograje pred padci v globino, varovanje jarkov, označbe skladno s predpisi o 
  varstvu pri delu in urejanja gradbišč.</t>
  </si>
  <si>
    <t>- meritve in pregled  temeljnih tal so v ceni,,</t>
  </si>
  <si>
    <t>- meritve posameznih slojev nasipa so v ceni,</t>
  </si>
  <si>
    <t>Izdelava, dobava in montaža jeklene podkonstrukcije - lesena predelna stena v 1. nadstropju (stena bo zajeta v popisu opreme). Pred izvedbo podkonstrukcije je potrebna preveritev o ustreznosti z načrtom notranje opreme.</t>
  </si>
  <si>
    <t>- sidra kot na primer HILTI HIT-Z M 12 x 140 ali 
  enakovredno (komplet z uvrtanjem v AB 
  konstrukcijo).</t>
  </si>
  <si>
    <t>- vsa zavarovanja, eventualna podpiranja obstoječih 
  konstrukcij in odri, ter odstranitev le-teh po 
  končanih delih,</t>
  </si>
  <si>
    <t>- vsa rušitvena dela je potrebno izvajati brez 
  povzročanja vibracij, ki bi lahko povzročile 
  razpoke oz. poškodbe nosilnih elementov 
  objekta in elementov, ki se ne rušijo</t>
  </si>
  <si>
    <t>- vsa nalaganja in razlaganje demontiranega 
  materiala,</t>
  </si>
  <si>
    <t>- vse transporte iz objekta, transport v stalno 
  deponijo, kompletno s plačilom vseh komunalnih 
  pristojbin,</t>
  </si>
  <si>
    <t>- izvajalec mora priložiti dokazila o deponiranju 
  ruševin od pooblaščene deponije,</t>
  </si>
  <si>
    <r>
      <t>Rušenje betonskih oz. kamnitih temeljev, komplet s transportom iz objekta, transportom v stalno 
deponijo vključno s plačilom vseh komunalnih pristojbin</t>
    </r>
    <r>
      <rPr>
        <b/>
        <sz val="10"/>
        <rFont val="Arial CE"/>
        <charset val="238"/>
      </rPr>
      <t>.</t>
    </r>
  </si>
  <si>
    <t>Rušenje naložb tlakov do nosilne konstrukcije 
(1.nad. - obstoječi del) v povprečni debelini do 17cm, komplet s transportom iz objekta, transportom v stalno deponijo vključno s plačilom vseh komunalnih pristojbin. Tlak v predvideni sestavi:</t>
  </si>
  <si>
    <t>Rušenje naložb tlakov z nosilno konstrukcijo (kletni prostori) v povprečni debelini do 30 cm, komplet s transportom iz objekta, transportom v stalno 
deponijo vključno s plačilom vseh komunalnih pristojbin. Tlak v predvideni sestavi:</t>
  </si>
  <si>
    <t>Preizkus vodotesnosti kanalizacije.</t>
  </si>
  <si>
    <t>Dobava in vzidava talnih sifonov 15/15 cm.</t>
  </si>
  <si>
    <t>Transport izkopnega materiala na začasno gradbiščno deponijo (material primeren za zasip).</t>
  </si>
  <si>
    <t>Izdelava nasipa med temelji, kompletno z dobava in vgrajevanjem kamnitega drobljenega gramoza granulacije 0 - 63 mm. Planiranje, valjanje in utrjevanje nasipa v slojih po 30cm do zahtevane nosilnosti.</t>
  </si>
  <si>
    <t>- izvajalec mora odvažati vse odpadke, ki nastajajo
  pri izvedbi, odvoz v pooblaščeno deponijo,</t>
  </si>
  <si>
    <t>- vse potrebne odre, vertikalne in horizontalne
  transporte,</t>
  </si>
  <si>
    <t>- vse potrebne zaščite in varovanja in podpiranja 
  obstoječih konstrukcij</t>
  </si>
  <si>
    <t>- nad dvigalnim jaškom (h=8,5m), podpiranje  v 
  jašku.</t>
  </si>
  <si>
    <t>- fi 160.</t>
  </si>
  <si>
    <r>
      <t>- Od 2,0 do 4,0m</t>
    </r>
    <r>
      <rPr>
        <vertAlign val="superscript"/>
        <sz val="10"/>
        <rFont val="Arial"/>
        <family val="2"/>
        <charset val="238"/>
      </rPr>
      <t>2</t>
    </r>
  </si>
  <si>
    <r>
      <t>- Nad 4,0m</t>
    </r>
    <r>
      <rPr>
        <vertAlign val="superscript"/>
        <sz val="10"/>
        <rFont val="Arial"/>
        <family val="2"/>
        <charset val="238"/>
      </rPr>
      <t>2</t>
    </r>
  </si>
  <si>
    <t>Obdelava obstoječih zidnih linic na fasadni strani 
vel. cca. 30x200 cm po celi debelini zidu (40 cm), z odbitjem slabega ometa in novo izdelavo obloge iz ometa z ravnimi robovi, finalni oplesk v slikopleskarskih delih. Ocenjena vrednost</t>
  </si>
  <si>
    <t>- v ceni zid. del so zajeti vsi lahki premični odri viš. 
  do 2 m za zidanje in ometavanje, čiščenje 
  prostorov med in po končanih delih.</t>
  </si>
  <si>
    <t>- izvajalec mora odvažati vse odpadke, ki nastajajo 
  pri izvedbi, odvoz v pooblaščeno deponijo,</t>
  </si>
  <si>
    <t xml:space="preserve">- vse potrebne delovne premične odre, vertikalne in 
  horizontalne transporte </t>
  </si>
  <si>
    <t>Vgraditev raznih jeklenih sider v beton  komplet z niveliranjem. Koliličina je ocenjena.</t>
  </si>
  <si>
    <t>Dolbenje in zametavanje reg  za instalacije v 
opečnih stenah. Transport ruševin v stalno deponijo. Količina je ocenjena, obračun po dejanskih izmerah. Rege dimenzij:</t>
  </si>
  <si>
    <t xml:space="preserve"> - v ceni upoštevati eventualne potrebne odre in 
  mehanizacijo, vertikalne in horizontalne transporte,</t>
  </si>
  <si>
    <t xml:space="preserve"> - pri izvedbi je potrebno upoštevati navodila 
   projektanta in nadzora ter standardne detajle 
   proizvajalcev materialov,</t>
  </si>
  <si>
    <t xml:space="preserve"> - v ceni zajeti vse potrebne elemente za kakovostno
  in korektno izvedbo po pravilih stroke,</t>
  </si>
  <si>
    <t xml:space="preserve">Predelava obstoječe strehe </t>
  </si>
  <si>
    <t>- odstranitev komplet lesene strešne konstrukcije 
 (letve, špirovci, napušč)</t>
  </si>
  <si>
    <t>- odstranitev lesenih poveznikov dimenzije 20/24cm, 
  dolžine cca 9,5 m</t>
  </si>
  <si>
    <t>- odstranitev lesenih tramov nad povezniki dimenzije
  16/16 cm, dolžine cca 2,15 m</t>
  </si>
  <si>
    <t>- razne odstranitve zaradi predelave ostrešja - 
  napušč, kleparski izdelki, eventuelna začasna 
  podpiranja obstoječe konstrukcije.</t>
  </si>
  <si>
    <t>Predelava obstoječega obstrešja. Dobava, izdelava in montaža lesenih elementov po načrtu.
Konstrukcija iz kvalitetnega smrekovega lesa 
II.klase s porabo do 0.03 m3/m2 po tlorisni projekciji. Vsi spoji in sidra ostrešja so izdelani iz nerjavečih materialov, strešna konstrukcija je zaščitena 1x z antiinsekticidnim premazom, 2x pleskanje (vidni deli). Komplet z vsem pritrdilnim in vijačnim materialom.</t>
  </si>
  <si>
    <t>- podojačitev obstoječe slemenske lege, nova lega
  dimenzije 16/16 cm v dolžini cca 11,50 m (1 kos)</t>
  </si>
  <si>
    <t>- podojačitev obstoječih vmesnih leg, nove lege 
  dimenzije 20/20 cm v dolžini cca 11,50 m (2 kos)</t>
  </si>
  <si>
    <t xml:space="preserve">- vgradnja novih škarij 2x4/18 cm dolžine cca10,2 m
  (13 kos) </t>
  </si>
  <si>
    <t>- vgradnja novih obešal 10/13 cm višine cca 2,1 m 
  (25 kos)</t>
  </si>
  <si>
    <t>- izdelava novih podpor previsa na južni fasadi dim.
  14/14 cm, dolžine cca 1,4 m (10 kos)</t>
  </si>
  <si>
    <t>Novi podaljšani del - dvokapnica</t>
  </si>
  <si>
    <t>Vetrolov (S4)</t>
  </si>
  <si>
    <t>Dobava, izdelava in montaža lesene strešne podkonstrukcije v naklonu po projektu iz 
kvalitetnega smrekovega lesa II.klase. Vsi spoji in sidra podkonstrukcije so izdelani iz nerjavečih materialov, podkonstrukcija je zaščitena 1x z antiinsekticidnim premazom. Komplet z vsem pritrdilnim in vijačnim materialom.</t>
  </si>
  <si>
    <t>Dobava in pritrjevanje Alu pločevine, komplet z 
vsemi stranskimi zaključki.</t>
  </si>
  <si>
    <t>Ravna streha nad hodnikom nadstropja (S5)</t>
  </si>
  <si>
    <t>Dobava in montaža lesenega opaža debeline 20mm, pritrditev leseno podkonstrukcijo, komplet z vsem pritrdilnim in vijačnim materialom.</t>
  </si>
  <si>
    <t xml:space="preserve">Steklen nadstrešek </t>
  </si>
  <si>
    <t>- v ceni zajeti vse potrebne elemente za kakovostno
  in korektno izvedbo po pravilih stroke,</t>
  </si>
  <si>
    <t>Dobava in izdelava dilatacije v tankoslojni fasadi:  vogalni fasadni dilatacijski profil z vložkom 
elastične gume in armirano mrežico.</t>
  </si>
  <si>
    <t>Dobava, izdelave in montaža lesene obloge fasade iz macesnovih letev 10x2,5 cm, horizontalno 
ležeče letve, kompletno z leseno podkonstrukcijo letve 5/5cm (zračni sloj), vmesno toplotno izolacijo mineralna volna deb. 15cm ter paropropustno folijo. Lesena konstrukcija se montira na AB 
konstrukcijo. Vsi leseni deli so premazani s protiinsekticidnim premazom, vidni deli se finalno opleskajo z lazurnim premazom (2x) v barvi in izvedbi kot na obstoječem objektu.</t>
  </si>
  <si>
    <t>Dobava, izdelava in montaža desk širine 15cm debeline 3cm za izvedbo fasade preko oken, 
skupaj z izvedbo lesenih špalet, v barvi in izvedbi kot na obstoječem objektu.</t>
  </si>
  <si>
    <t xml:space="preserve">- izdelki so izdelani po shemah iz projekta, po 
  detajlih in po dogovoru s projektantom, </t>
  </si>
  <si>
    <t>- v cenah je vkalkulirati vsa pomožna dela (odri, 
  prenosi, dvigi ipd.),</t>
  </si>
  <si>
    <t>- izvajalec mora odvažati vse odpadke, ki nastajajo
  pri izvedbi.</t>
  </si>
  <si>
    <t>- V postavkah za jekleno konstrukcijo je že dodana
  3% teža za upoštevanje veznih sredstev in zvarov.
  V kolikor ponudnik ocenjuje, da je količina veznih 
  sredstev in zvarov večja ali manjša od že 
  upoštevane, mora svojo ceno prilagoditi glede na 
  predvidevanje večjih ali manjših količin veznih 
  sredstev in zvarov.</t>
  </si>
  <si>
    <t>- sidra kot na primer HILTI HIT-Z M 12x140 ali 
  enakovredno (komplet z uvrtanjem v AB 
  konstrukcijo).</t>
  </si>
  <si>
    <t>- sidra kot na primer HILTI HIT-Z M16x155 ali 
  enakovredno (komplet z uvrtanjem v AB 
  konstrukcijo).</t>
  </si>
  <si>
    <r>
      <t xml:space="preserve">- v ceno izdelave plavajočih estrihov je všteta dobava
  vsega potrebnega materiala kot je navedeno v 
  posameznih postavkah </t>
    </r>
    <r>
      <rPr>
        <sz val="10"/>
        <rFont val="Arial CE"/>
        <charset val="238"/>
      </rPr>
      <t>(estrih s superplastifikatorji, 
  folije, toplotne izolacije, robni trak, armaturne
  mreže oziroma mikroarmatura)</t>
    </r>
    <r>
      <rPr>
        <sz val="10"/>
        <rFont val="Arial CE"/>
        <family val="2"/>
      </rPr>
      <t>, te</t>
    </r>
    <r>
      <rPr>
        <sz val="10"/>
        <rFont val="Arial CE"/>
        <charset val="238"/>
      </rPr>
      <t xml:space="preserve">r izdelavo 
  potrebnih dilatacij po projektu dilatacij </t>
    </r>
    <r>
      <rPr>
        <sz val="10"/>
        <rFont val="Arial CE"/>
        <family val="2"/>
      </rPr>
      <t>ter polaganje
  robnega traku deb. 1cm, ter opaž robov estrihov 
  (kjer so potrebni),</t>
    </r>
  </si>
  <si>
    <t>- estrihi morajo vsebovati dodatek za zmanjšanje 
  krčenja (superplastikator),</t>
  </si>
  <si>
    <t>- trdota izolacij mora biti ustrezna glede na 
  obremenitve,</t>
  </si>
  <si>
    <t>- izvajalec mora odvažati vse odpadke, ki nastajajo 
  pri izvedbi.</t>
  </si>
  <si>
    <t>- izvajalec pred izvedbo dostavi vzorce, ki jih potrdi
  projektant,</t>
  </si>
  <si>
    <t>- izdelki so izdelani po shemah iz projekta in po 
  dogovoru s projektantom,</t>
  </si>
  <si>
    <t>- pred izvedbo mora materiale in barve potrditi 
  projektant, glede na izbrano notranjo opremo in 
  barvno shemo,</t>
  </si>
  <si>
    <t>- izvajalec mora odvažati vse odpadke, ki nastajajo pri 
  izvedbi.</t>
  </si>
  <si>
    <t>- stena SS1, vel. 155x210cm (višina z nogicami), z 
  vgrajenimi vrati (65X210cm-1kos),</t>
  </si>
  <si>
    <t>- stena SS2, vel. 135x210cm (višina z nogicami), z 
  vgrajenimi vrati (65X200cm-1kos),</t>
  </si>
  <si>
    <t>- stena SS3, vel.300x210cm (višina z nogicami), z 
  vgrajenimi vrati (65X210cm-1kos).</t>
  </si>
  <si>
    <t xml:space="preserve"> - izdelki so izdelani po shemah iz projekta, po 
  detajlih in po dogovoru s projektantom,</t>
  </si>
  <si>
    <t xml:space="preserve"> - pred izvedbo je potrebno izdelati delavniške 
  načrte, ki jih potrdi projektant,</t>
  </si>
  <si>
    <t xml:space="preserve"> - v cenah je vkalkulirati vsa pomožna dela (odri, 
  prenosi, dvigi ipd.),</t>
  </si>
  <si>
    <t>- okna morajo biti narejena iz kvalitetnega lesa, 
  izbira lesa po dogovoru s projektantom.</t>
  </si>
  <si>
    <t>- izvajalec mora odvažati vse odpadke, ki nastajajo
   pri izvedbi.</t>
  </si>
  <si>
    <r>
      <t>Izdelava, dobava in montaža suhomontažnih lesenih oken. Barva siva (enaka kot na obstoječih oknih).</t>
    </r>
    <r>
      <rPr>
        <sz val="10"/>
        <rFont val="Arial CE"/>
        <charset val="238"/>
      </rPr>
      <t xml:space="preserve"> Okna so toplotne prehodnosti U</t>
    </r>
    <r>
      <rPr>
        <vertAlign val="subscript"/>
        <sz val="10"/>
        <rFont val="Arial CE"/>
        <charset val="238"/>
      </rPr>
      <t>w</t>
    </r>
    <r>
      <rPr>
        <sz val="10"/>
        <rFont val="Arial CE"/>
        <charset val="238"/>
      </rPr>
      <t>=1,1W/m</t>
    </r>
    <r>
      <rPr>
        <vertAlign val="superscript"/>
        <sz val="10"/>
        <rFont val="Arial CE"/>
        <charset val="238"/>
      </rPr>
      <t>2</t>
    </r>
    <r>
      <rPr>
        <sz val="10"/>
        <rFont val="Arial CE"/>
        <charset val="238"/>
      </rPr>
      <t>K. Zastekljena s prozornim troslojnim steklom, 
U</t>
    </r>
    <r>
      <rPr>
        <vertAlign val="subscript"/>
        <sz val="10"/>
        <rFont val="Arial CE"/>
        <charset val="238"/>
      </rPr>
      <t>g</t>
    </r>
    <r>
      <rPr>
        <sz val="10"/>
        <rFont val="Arial CE"/>
        <family val="2"/>
      </rPr>
      <t>= 0,7W/m</t>
    </r>
    <r>
      <rPr>
        <vertAlign val="superscript"/>
        <sz val="10"/>
        <rFont val="Arial CE"/>
        <charset val="238"/>
      </rPr>
      <t>2</t>
    </r>
    <r>
      <rPr>
        <sz val="10"/>
        <rFont val="Arial CE"/>
        <family val="2"/>
      </rPr>
      <t>K. Zahtevana protihrupna odpornost 
Rw &gt; 35dB. Okna so opremljena s kvalitetnim okovjem, zaključnimi letvicami ter kljukami iz eloksiranega aluminija. V ceni upoštevati ves protreben pritrdilni material ter notranje gibljive žaluzije.</t>
    </r>
  </si>
  <si>
    <t>Izdelava in montaža zunanjih polic iz kamnitih poliranih plošč širine 15-20 cm, debeline 3 cm. 
Tip in barva enako obstoječim policam.</t>
  </si>
  <si>
    <t>- pred izvedbo mora materiale in barve potrditi
  projektant, glede na izbrano notranjo opremo in 
  barvno shemo,</t>
  </si>
  <si>
    <t>- izvajalec mora odvažati vse odpadke, ki nastajajo pri
  izvedbi.</t>
  </si>
  <si>
    <r>
      <t>Izdelava, dobava in montaža zunanjih steklenih sten v Alu okvirjih (barva siva enaka kot na obstoječem objektu). Stene so iz Alu eloksiranih profilov. Zasteklitve so toplotne prehodnosti Uw=1,3W/m2K. Zastekljena s prozornim izolacijskim troslojnim varnostnim lepljenim steklom (znotraj in zunaj), Ug= 0,7 W/m2K. Nadsvetloba je emajlirana po načrtu notranje opreme. V steni so vgrajena steklena</t>
    </r>
    <r>
      <rPr>
        <sz val="10"/>
        <color rgb="FFFF0000"/>
        <rFont val="Arial CE"/>
        <charset val="238"/>
      </rPr>
      <t xml:space="preserve"> </t>
    </r>
    <r>
      <rPr>
        <sz val="10"/>
        <rFont val="Arial CE"/>
        <charset val="238"/>
      </rPr>
      <t>vrata, komplet z RF mat kljuko, nasadili, cilindrično ključavnico in samozapiralom.</t>
    </r>
  </si>
  <si>
    <t>Izdelava, dobava in montaža notranjih steklenih sten.. Stene so iz Alu profilov z zasteklitvijo iz varnostnega lepljenega stekla. V steni so vgrajena drsna steklena vrata.</t>
  </si>
  <si>
    <t>PZ1- notranja požarno odporna stena EI-30C3 dimenzij 235x230cm (zidarska mera) iz protipožarnih Alu 
profilov. Stena sestavljena iz treh polj s dvema fiksnima zasteklitvima in eno polje z enokrilnimi vrati, svetla 
mera prehoda 94/250cm, Krilo opremljeno z RF kljuko po standardu SIST EN 179, cilindrična ključavnica. V ceni upoštevati ves protreben pritrdilni material.</t>
  </si>
  <si>
    <t>- v ceno izdelave sten iz mavčno kartonskih plošč 
  so vštete tudi izdelave prebojev vsled 
  instalacijskih vodov, ojačitve v podkonstrukcijah 
  pri vratih,</t>
  </si>
  <si>
    <t>- umivalnik.</t>
  </si>
  <si>
    <t>Dobava in montaža poševnega spuščenega stropa 
iz požarnih mavčnokartonskih plošč GKF 2x12,5mm, kompletno s podkonstrukcijo z vešali, vogalniki. Vsi stiki dvakrat bandažirani - bandaža kvalitete K2. Poševni strop pod strešno kritino.</t>
  </si>
  <si>
    <t xml:space="preserve">- v ceni upoštevati vse zaščite ter čiščenje prostorov
  med in po končanih delih, </t>
  </si>
  <si>
    <t>- v ceni zajeti tudi vsa predhodna pripravljalna dela
  za pripravo podlage (očiščenje površine prahu, 
 madežev in drugih nečistoč, impregnacija…),</t>
  </si>
  <si>
    <t>- krmiljenje:mikroprocesorsko, simplex, krmilje 
  zbirno navzdol DCL, požarna vožnja, možnost 
  priklopa na hišni agregat, servisni panel je 
  nameščen v najvišji postaji poleg vrat</t>
  </si>
  <si>
    <t>- vrsta pogona: digitalno frekvenčno regulirani 
  sinhroni brezreduktorski motor s permanentnimi 
  magneti in z regenerativnim pogonom. Nosilna 
  sredstva so patentirani ploščati POLIURETANSKI 
  TRAKOVI z do trikrat daljšo življenjsko dobo kot 
  jeklene vrvi, opremljeni so s stalnim elektronskim 
  nadzorom izrabljenosti. Natančnost pristajanja je 
  ± 3 mm neodvisno od teže v kabini</t>
  </si>
  <si>
    <t>- vrata kabine: avtomatska, dvodelna teleskopska, 
  800 x 2100 mm, frekvenčno regulirani pogon, krila 
  iz brušene nerjaveče pločevine, zaščita potnikov
  pred ukleščenjem z infrardečo svetlobno zaveso</t>
  </si>
  <si>
    <t>- vrata jaška: avtomatska, dvodelna teleskopska, 
  800 x 2100 mm, krila in okvir širine 150 (MRF150)
   iz brušene nerjaveče  pločevine, brez povečane 
  požarne odpornosti.</t>
  </si>
  <si>
    <t>- oprema kabine: raven bel strop z vgrajeno LED 
  razsvetljavo, stene iz brušene nerjaveče pločevine,
  na stranski steni okrogel ročaj s premerom 33 mm
  (držalo brušeno nerjaveče jeklo, zaobljeni nosilci so
  zrcalno polirani), nad ročajem ogledalo, tla so
  pripravljena za vgradnjo kamna ali keramike (dobavi
  in vgradi naročnik) , na bočni steni je nameščeno 
  inox kabinsko tipkalo (LED kazalnik položaja
  kabine, tipka za odpiranje vrat, tipka za alarm,
  prostoročna govorna naprava).</t>
  </si>
  <si>
    <t>- dodatna oprema: razsvetljava jaška in vtičnica na 
  strehi kabine, lestev za dostop v jamo jaška</t>
  </si>
  <si>
    <t>- zunanja tipkala in pokazatelji: v vsaki postaji 
  pozivna tipka in LED kazalnik položaja kabine in 
  smeri vožnje, signalizacija nameščena na steno</t>
  </si>
  <si>
    <t>ročni aparat na prah 9 EG (9 kg),</t>
  </si>
  <si>
    <t xml:space="preserve">Planiranje dna izkopa s točnostjo ± 3 cm in utrjevanje 
do potrebne trdnosti.
</t>
  </si>
  <si>
    <t>- armatura</t>
  </si>
  <si>
    <t>- prodniki vtisnjeni v beton</t>
  </si>
  <si>
    <t xml:space="preserve">Nepredvidena dela. </t>
  </si>
  <si>
    <t>Kontrola sploščenosti cevi izvedenega kanala 
(pregled s kamero).</t>
  </si>
  <si>
    <t>Dobava, razgrinjanje in planiranje drobljenega, kamnitega, nasipnega materiala, granulacije 
0-100 mm v debelini cca 50 cm ter utrjevanje do potrebne trdnosti (Ev2 ≥ 80 MPa). Vgrajevanje in 
sprotno utrjevanje v slojih največ do 30 cm.</t>
  </si>
  <si>
    <t>E</t>
  </si>
  <si>
    <t>USTROJ skupaj:</t>
  </si>
  <si>
    <t>Dobava in polaganje obloge sten z granitogres keramiko dim. 30/30cm z vsemi pomožnimi deli in prenosi (kot npr. ATLAS CONCORDE serija VIEW ali enakovredno).</t>
  </si>
  <si>
    <r>
      <t>m</t>
    </r>
    <r>
      <rPr>
        <vertAlign val="superscript"/>
        <sz val="10"/>
        <color rgb="FFFF0000"/>
        <rFont val="Arial CE"/>
        <family val="2"/>
        <charset val="238"/>
      </rPr>
      <t>2</t>
    </r>
  </si>
  <si>
    <t>Dobava in polaganje obloge tlaka z granitogres keramiko dim. 30/30cm z vsemi pomožnimi deli in prenosi (kot npr. ATLAS CONCORDE serija GRANIGLIATI ali enakovredno).</t>
  </si>
  <si>
    <t>Dobava in polaganje granitogress keramike dim. 30/30cm-obloga stopnic z vsemi pripadajočimi pomožnimi deli in prenosi (kot npr. ATLAS CONCORDE serija GRANIGLIATI ali enakovredno)</t>
  </si>
  <si>
    <t>Dobava in polaganje PVC talne obloge (kot npr. GERFLOR serija MIPOLAM EL ali enakovredno), vključno s polaganjem izravnalne mase ter izdelavo zaključkov.</t>
  </si>
  <si>
    <r>
      <t>m</t>
    </r>
    <r>
      <rPr>
        <vertAlign val="superscript"/>
        <sz val="10"/>
        <color rgb="FFFF0000"/>
        <rFont val="Arial CE"/>
      </rPr>
      <t>2</t>
    </r>
  </si>
  <si>
    <t xml:space="preserve">Demontaža in odstranitev sušilnice v objektu (1.nad.), velikosti 5 x 4 m, Stene so lesene izvedbe iz lesenih okvirjev in desk, površina sten je cca 
50 m2. Upoštevati kompletno s transportom ruševin iz objekta, in transportom v stalno deponijo vključno s plačilom vseh komunalnih pristojbin. </t>
  </si>
  <si>
    <t>Izdelava vtorov v AB stenah cca. 5 cm, velikosti cca 100/50 cm, za vstavitev mozaikov v jeklenih okvirjih, skupaj z pritrditvijo in sidranjem v AB stene. Mozaiki se lepijo v nišo z elastičnim lepilom kot npr. Sika ali enakovredno.</t>
  </si>
  <si>
    <t>Izvedba varovanja obstoječega bunkerja zaradi rušenja objekta, skupaj z vsem potrebnim materialom in ukrepi. Za izvedbo varovanja mora biti zajet izkop (4m3), podbetoniranje dolžine cca 4m v kampadah dolžine največ 80cm z opaženjem, podbetoniranje se armira s stremeni (fi 8/10 cm) in vzdolžnimi palicami (12 kos fi12) ki se jih odkrivi v naslednjo kampado, uporaba nabrekajočega betona 
v vrhnem delu podbetoniranja cca 10 cm. Bunker se dodatno podpira s poševnimi jeklenimi oziroma lesenimi podporniki.</t>
  </si>
  <si>
    <t>Izvedba dovoza, razlaganja in ZABIJANJA ter po končanju IZVLAČENJA JEKLENIH ZAGATNIC dolžine do 6m, Kategorija zemljišča je utrjeno nasutje III. ktg., zagatnice so predvidene na SZ 
strani novega prizidka ob obstoječi občinski cesti, ki mora biti vesčas prevozna in je od objekta odmaknjena cca 1,5 m.</t>
  </si>
  <si>
    <t>- izvajalec mora odvažati vse odpadke, ki nastajajo 
  pri izvedbi,</t>
  </si>
  <si>
    <t>- opcijsko namesto regenerativnega sistema, ki 
  omogoča varčevanje z EL. Energijo, ponudnik lahko
  ponudi enakovredno z drugimi sistemi programa
  varčevanja energije.</t>
  </si>
</sst>
</file>

<file path=xl/styles.xml><?xml version="1.0" encoding="utf-8"?>
<styleSheet xmlns="http://schemas.openxmlformats.org/spreadsheetml/2006/main">
  <numFmts count="16">
    <numFmt numFmtId="43" formatCode="_-* #,##0.00\ _S_I_T_-;\-* #,##0.00\ _S_I_T_-;_-* &quot;-&quot;??\ _S_I_T_-;_-@_-"/>
    <numFmt numFmtId="164" formatCode="_-* #,##0.00\ _€_-;\-* #,##0.00\ _€_-;_-* &quot;-&quot;??\ _€_-;_-@_-"/>
    <numFmt numFmtId="165" formatCode="_(* #,##0.00_);_(* \(#,##0.00\);_(* &quot;-&quot;??_);_(@_)"/>
    <numFmt numFmtId="166" formatCode="0#."/>
    <numFmt numFmtId="167" formatCode="0.0"/>
    <numFmt numFmtId="168" formatCode="#,##0.0"/>
    <numFmt numFmtId="169" formatCode="00&quot;.&quot;"/>
    <numFmt numFmtId="170" formatCode="#,##0.00\ [$€-1]"/>
    <numFmt numFmtId="171" formatCode="_-* #,##0.00\ _E_U_R_-;\-* #,##0.00\ _E_U_R_-;_-* &quot;-&quot;??\ _E_U_R_-;_-@_-"/>
    <numFmt numFmtId="172" formatCode="_([$€]* #,##0.00_);_([$€]* \(#,##0.00\);_([$€]* &quot;-&quot;??_);_(@_)"/>
    <numFmt numFmtId="173" formatCode="_-* #,##0\ _S_I_T_-;\-* #,##0\ _S_I_T_-;_-* &quot;-&quot;??\ _S_I_T_-;_-@_-"/>
    <numFmt numFmtId="174" formatCode="#,##0.00\ \€"/>
    <numFmt numFmtId="175" formatCode="_(&quot;$&quot;* #,##0.00_);_(&quot;$&quot;* \(#,##0.00\);_(&quot;$&quot;* &quot;-&quot;??_);_(@_)"/>
    <numFmt numFmtId="176" formatCode="d\.\ m\.\ yy"/>
    <numFmt numFmtId="177" formatCode="#,##0.00\ &quot;SIT&quot;"/>
    <numFmt numFmtId="178" formatCode="0.0%"/>
  </numFmts>
  <fonts count="106">
    <font>
      <sz val="10"/>
      <name val="Arial CE"/>
    </font>
    <font>
      <sz val="10"/>
      <name val="Arial CE"/>
      <family val="2"/>
      <charset val="238"/>
    </font>
    <font>
      <sz val="10"/>
      <name val="Arial CE"/>
      <family val="2"/>
      <charset val="238"/>
    </font>
    <font>
      <b/>
      <sz val="10"/>
      <name val="Arial CE"/>
      <family val="2"/>
      <charset val="238"/>
    </font>
    <font>
      <b/>
      <sz val="8"/>
      <name val="Arial CE"/>
      <family val="2"/>
      <charset val="238"/>
    </font>
    <font>
      <b/>
      <sz val="10"/>
      <name val="Arial CE"/>
      <family val="2"/>
    </font>
    <font>
      <sz val="10"/>
      <name val="Arial CE"/>
      <family val="2"/>
    </font>
    <font>
      <sz val="8"/>
      <name val="Arial CE"/>
      <family val="2"/>
    </font>
    <font>
      <sz val="8"/>
      <name val="Arial CE"/>
      <family val="2"/>
      <charset val="238"/>
    </font>
    <font>
      <b/>
      <sz val="12"/>
      <name val="Arial CE"/>
      <family val="2"/>
      <charset val="238"/>
    </font>
    <font>
      <sz val="10"/>
      <color indexed="10"/>
      <name val="Arial CE"/>
      <family val="2"/>
      <charset val="238"/>
    </font>
    <font>
      <sz val="10"/>
      <name val="Arial CE"/>
      <family val="2"/>
      <charset val="238"/>
    </font>
    <font>
      <sz val="11"/>
      <color indexed="8"/>
      <name val="Calibri"/>
      <family val="2"/>
      <charset val="238"/>
    </font>
    <font>
      <sz val="11"/>
      <color indexed="9"/>
      <name val="Calibri"/>
      <family val="2"/>
      <charset val="238"/>
    </font>
    <font>
      <sz val="10"/>
      <name val="Arial"/>
      <family val="2"/>
      <charset val="238"/>
    </font>
    <font>
      <sz val="11"/>
      <color indexed="17"/>
      <name val="Calibri"/>
      <family val="2"/>
      <charset val="238"/>
    </font>
    <font>
      <b/>
      <sz val="11"/>
      <color indexed="6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Gatineau"/>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b/>
      <sz val="12"/>
      <name val="Arial CE"/>
      <family val="2"/>
      <charset val="238"/>
    </font>
    <font>
      <sz val="10"/>
      <name val="Arial"/>
      <family val="2"/>
    </font>
    <font>
      <sz val="10"/>
      <name val="GaramondItcTEE"/>
    </font>
    <font>
      <b/>
      <sz val="10"/>
      <name val="Arial"/>
      <family val="2"/>
      <charset val="238"/>
    </font>
    <font>
      <sz val="10"/>
      <color indexed="10"/>
      <name val="Arial"/>
      <family val="2"/>
    </font>
    <font>
      <sz val="11"/>
      <color indexed="10"/>
      <name val="Arial"/>
      <family val="2"/>
    </font>
    <font>
      <b/>
      <u/>
      <sz val="12"/>
      <name val="Arial CE"/>
      <family val="2"/>
      <charset val="238"/>
    </font>
    <font>
      <sz val="14"/>
      <name val="Arial CE"/>
      <family val="2"/>
    </font>
    <font>
      <b/>
      <sz val="14"/>
      <name val="Arial CE"/>
      <family val="2"/>
    </font>
    <font>
      <sz val="8"/>
      <name val="Arial CE"/>
      <family val="2"/>
      <charset val="238"/>
    </font>
    <font>
      <sz val="10"/>
      <name val="Arial CE"/>
      <family val="2"/>
      <charset val="238"/>
    </font>
    <font>
      <b/>
      <sz val="10"/>
      <name val="Arial"/>
      <family val="2"/>
    </font>
    <font>
      <sz val="11"/>
      <name val="Arial"/>
      <family val="2"/>
    </font>
    <font>
      <sz val="12"/>
      <name val="Arial CE"/>
      <family val="2"/>
    </font>
    <font>
      <b/>
      <sz val="18"/>
      <color indexed="62"/>
      <name val="Cambria"/>
      <family val="2"/>
      <charset val="238"/>
    </font>
    <font>
      <b/>
      <i/>
      <sz val="10"/>
      <name val="Arial"/>
      <family val="2"/>
      <charset val="238"/>
    </font>
    <font>
      <b/>
      <sz val="11"/>
      <name val="Arial CE"/>
      <family val="2"/>
      <charset val="238"/>
    </font>
    <font>
      <sz val="10"/>
      <color indexed="8"/>
      <name val="Arial"/>
      <family val="2"/>
      <charset val="238"/>
    </font>
    <font>
      <sz val="11"/>
      <name val="Trebuchet MS"/>
      <family val="2"/>
      <charset val="238"/>
    </font>
    <font>
      <sz val="8"/>
      <color indexed="10"/>
      <name val="Arial CE"/>
      <family val="2"/>
      <charset val="238"/>
    </font>
    <font>
      <sz val="10"/>
      <name val="Helv"/>
    </font>
    <font>
      <sz val="10"/>
      <color indexed="48"/>
      <name val="Arial"/>
      <family val="2"/>
      <charset val="238"/>
    </font>
    <font>
      <sz val="10"/>
      <color indexed="48"/>
      <name val="Arial"/>
      <family val="2"/>
    </font>
    <font>
      <sz val="10"/>
      <color indexed="48"/>
      <name val="Arial CE"/>
      <family val="2"/>
      <charset val="238"/>
    </font>
    <font>
      <sz val="12"/>
      <name val="Courier"/>
      <family val="3"/>
    </font>
    <font>
      <sz val="11"/>
      <name val="Arial"/>
      <family val="2"/>
      <charset val="238"/>
    </font>
    <font>
      <sz val="11"/>
      <name val="Arial CE"/>
      <family val="2"/>
      <charset val="238"/>
    </font>
    <font>
      <b/>
      <sz val="10"/>
      <color indexed="10"/>
      <name val="Arial"/>
      <family val="2"/>
      <charset val="238"/>
    </font>
    <font>
      <sz val="8"/>
      <name val="Arial"/>
      <family val="2"/>
      <charset val="238"/>
    </font>
    <font>
      <sz val="10"/>
      <name val="Arial CE"/>
      <family val="2"/>
      <charset val="238"/>
    </font>
    <font>
      <sz val="10"/>
      <name val="Arial CE"/>
      <family val="2"/>
      <charset val="238"/>
    </font>
    <font>
      <b/>
      <sz val="11"/>
      <name val="Arial"/>
      <family val="2"/>
      <charset val="238"/>
    </font>
    <font>
      <b/>
      <sz val="12"/>
      <name val="Arial CE"/>
      <family val="2"/>
      <charset val="238"/>
    </font>
    <font>
      <sz val="10"/>
      <name val="Arial CE"/>
      <charset val="238"/>
    </font>
    <font>
      <b/>
      <sz val="10"/>
      <name val="Arial CE"/>
      <charset val="238"/>
    </font>
    <font>
      <sz val="10"/>
      <name val="Arial CE"/>
    </font>
    <font>
      <sz val="10"/>
      <color theme="1"/>
      <name val="Arial"/>
      <family val="2"/>
      <charset val="238"/>
    </font>
    <font>
      <sz val="10"/>
      <color rgb="FF000080"/>
      <name val="Arial"/>
      <family val="2"/>
      <charset val="238"/>
    </font>
    <font>
      <u/>
      <sz val="10"/>
      <color indexed="36"/>
      <name val="Arial"/>
      <family val="2"/>
      <charset val="238"/>
    </font>
    <font>
      <u/>
      <sz val="10"/>
      <color indexed="12"/>
      <name val="Arial"/>
      <family val="2"/>
      <charset val="238"/>
    </font>
    <font>
      <b/>
      <u/>
      <sz val="11"/>
      <name val="Arial CE"/>
      <family val="2"/>
      <charset val="238"/>
    </font>
    <font>
      <sz val="11"/>
      <name val="Arial CE"/>
    </font>
    <font>
      <b/>
      <sz val="11"/>
      <name val="Arial CE"/>
    </font>
    <font>
      <b/>
      <sz val="10"/>
      <name val="GaramondItcTEE"/>
    </font>
    <font>
      <sz val="11"/>
      <name val="Calibri"/>
      <family val="2"/>
      <charset val="238"/>
    </font>
    <font>
      <vertAlign val="superscript"/>
      <sz val="10"/>
      <name val="Arial"/>
      <family val="2"/>
      <charset val="238"/>
    </font>
    <font>
      <sz val="10"/>
      <color indexed="10"/>
      <name val="Arial"/>
      <family val="2"/>
      <charset val="238"/>
    </font>
    <font>
      <vertAlign val="superscript"/>
      <sz val="10"/>
      <name val="Arial CE"/>
      <charset val="238"/>
    </font>
    <font>
      <b/>
      <sz val="10"/>
      <color indexed="8"/>
      <name val="Arial"/>
      <family val="2"/>
      <charset val="238"/>
    </font>
    <font>
      <vertAlign val="superscript"/>
      <sz val="10"/>
      <name val="Arial CE"/>
      <family val="2"/>
      <charset val="238"/>
    </font>
    <font>
      <b/>
      <i/>
      <sz val="10"/>
      <name val="Arial CE"/>
      <charset val="238"/>
    </font>
    <font>
      <sz val="10"/>
      <name val="Arial Narrow"/>
      <family val="2"/>
      <charset val="238"/>
    </font>
    <font>
      <sz val="11"/>
      <color indexed="8"/>
      <name val="Arial Narrow"/>
      <family val="2"/>
    </font>
    <font>
      <sz val="10"/>
      <color rgb="FFFF0000"/>
      <name val="Arial CE"/>
    </font>
    <font>
      <b/>
      <sz val="10"/>
      <name val="Arial CE"/>
    </font>
    <font>
      <sz val="10"/>
      <color indexed="10"/>
      <name val="Arial CE"/>
    </font>
    <font>
      <sz val="8"/>
      <color indexed="10"/>
      <name val="Arial CE"/>
    </font>
    <font>
      <sz val="8"/>
      <name val="Arial CE"/>
    </font>
    <font>
      <sz val="8"/>
      <name val="Gatineau"/>
    </font>
    <font>
      <vertAlign val="subscript"/>
      <sz val="10"/>
      <name val="Arial CE"/>
      <charset val="238"/>
    </font>
    <font>
      <sz val="10"/>
      <color rgb="FFFF0000"/>
      <name val="Arial CE"/>
      <charset val="238"/>
    </font>
    <font>
      <vertAlign val="superscript"/>
      <sz val="10"/>
      <name val="Arial CE"/>
    </font>
    <font>
      <sz val="10"/>
      <color theme="0" tint="-0.14999847407452621"/>
      <name val="Arial CE"/>
      <family val="2"/>
    </font>
    <font>
      <sz val="10"/>
      <color theme="0" tint="-0.14999847407452621"/>
      <name val="Arial CE"/>
    </font>
    <font>
      <b/>
      <u/>
      <sz val="10"/>
      <name val="Arial CE"/>
      <family val="2"/>
      <charset val="238"/>
    </font>
    <font>
      <b/>
      <sz val="10"/>
      <color theme="0" tint="-0.14999847407452621"/>
      <name val="Arial CE"/>
    </font>
    <font>
      <sz val="10"/>
      <color indexed="10"/>
      <name val="Arial CE"/>
      <charset val="238"/>
    </font>
    <font>
      <b/>
      <sz val="18"/>
      <color indexed="56"/>
      <name val="Cambria"/>
      <family val="2"/>
      <charset val="238"/>
    </font>
    <font>
      <sz val="12"/>
      <name val="Times New Roman"/>
      <family val="1"/>
    </font>
    <font>
      <sz val="11"/>
      <color theme="1"/>
      <name val="Arial"/>
      <family val="2"/>
      <charset val="238"/>
    </font>
    <font>
      <b/>
      <sz val="9"/>
      <name val="Arial"/>
      <family val="2"/>
      <charset val="238"/>
    </font>
    <font>
      <sz val="10"/>
      <color rgb="FFFF0000"/>
      <name val="Arial CE"/>
      <family val="2"/>
      <charset val="238"/>
    </font>
    <font>
      <vertAlign val="superscript"/>
      <sz val="10"/>
      <color rgb="FFFF0000"/>
      <name val="Arial CE"/>
      <family val="2"/>
      <charset val="238"/>
    </font>
    <font>
      <vertAlign val="superscript"/>
      <sz val="10"/>
      <color rgb="FFFF0000"/>
      <name val="Arial CE"/>
    </font>
    <font>
      <sz val="10"/>
      <color rgb="FFFF0000"/>
      <name val="Arial"/>
      <family val="2"/>
      <charset val="238"/>
    </font>
    <font>
      <sz val="10"/>
      <color rgb="FFFF0000"/>
      <name val="Arial CE"/>
      <family val="2"/>
    </font>
  </fonts>
  <fills count="51">
    <fill>
      <patternFill patternType="none"/>
    </fill>
    <fill>
      <patternFill patternType="gray125"/>
    </fill>
    <fill>
      <patternFill patternType="solid">
        <fgColor indexed="45"/>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36"/>
      </patternFill>
    </fill>
    <fill>
      <patternFill patternType="solid">
        <fgColor indexed="49"/>
      </patternFill>
    </fill>
    <fill>
      <patternFill patternType="solid">
        <fgColor indexed="53"/>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62"/>
      </patternFill>
    </fill>
    <fill>
      <patternFill patternType="solid">
        <fgColor indexed="57"/>
      </patternFill>
    </fill>
    <fill>
      <patternFill patternType="solid">
        <fgColor rgb="FFFFFF00"/>
        <bgColor indexed="64"/>
      </patternFill>
    </fill>
    <fill>
      <patternFill patternType="solid">
        <fgColor indexed="13"/>
        <bgColor indexed="64"/>
      </patternFill>
    </fill>
    <fill>
      <patternFill patternType="solid">
        <fgColor rgb="FFFF0000"/>
        <bgColor indexed="64"/>
      </patternFill>
    </fill>
    <fill>
      <patternFill patternType="solid">
        <fgColor indexed="43"/>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37">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3" fillId="3" borderId="0" applyNumberFormat="0" applyBorder="0" applyAlignment="0" applyProtection="0"/>
    <xf numFmtId="0" fontId="13" fillId="12" borderId="0" applyNumberFormat="0" applyBorder="0" applyAlignment="0" applyProtection="0"/>
    <xf numFmtId="0" fontId="13" fillId="8"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172" fontId="1" fillId="0" borderId="0" applyFont="0" applyFill="0" applyBorder="0" applyAlignment="0" applyProtection="0"/>
    <xf numFmtId="0" fontId="15" fillId="3"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0" fillId="0" borderId="0"/>
    <xf numFmtId="0" fontId="1" fillId="0" borderId="0"/>
    <xf numFmtId="0" fontId="14"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32" fillId="0" borderId="0"/>
    <xf numFmtId="0" fontId="2" fillId="0" borderId="0"/>
    <xf numFmtId="0" fontId="20" fillId="0" borderId="0"/>
    <xf numFmtId="0" fontId="2" fillId="0" borderId="0"/>
    <xf numFmtId="0" fontId="1" fillId="0" borderId="0"/>
    <xf numFmtId="0" fontId="21" fillId="9" borderId="0" applyNumberFormat="0" applyBorder="0" applyAlignment="0" applyProtection="0"/>
    <xf numFmtId="0" fontId="1" fillId="0" borderId="0"/>
    <xf numFmtId="1" fontId="50" fillId="0" borderId="0"/>
    <xf numFmtId="37" fontId="54" fillId="0" borderId="0"/>
    <xf numFmtId="0" fontId="1" fillId="7" borderId="7" applyNumberFormat="0" applyFont="0" applyAlignment="0" applyProtection="0"/>
    <xf numFmtId="0" fontId="16" fillId="14" borderId="3" applyNumberFormat="0" applyAlignment="0" applyProtection="0"/>
    <xf numFmtId="0" fontId="23" fillId="0" borderId="0" applyNumberFormat="0" applyFill="0" applyBorder="0" applyAlignment="0" applyProtection="0"/>
    <xf numFmtId="0" fontId="13" fillId="17"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4" fillId="0" borderId="8" applyNumberFormat="0" applyFill="0" applyAlignment="0" applyProtection="0"/>
    <xf numFmtId="0" fontId="25" fillId="15" borderId="2" applyNumberFormat="0" applyAlignment="0" applyProtection="0"/>
    <xf numFmtId="0" fontId="26" fillId="16" borderId="1" applyNumberFormat="0" applyAlignment="0" applyProtection="0"/>
    <xf numFmtId="0" fontId="27" fillId="2" borderId="0" applyNumberFormat="0" applyBorder="0" applyAlignment="0" applyProtection="0"/>
    <xf numFmtId="0" fontId="2" fillId="0" borderId="0"/>
    <xf numFmtId="0" fontId="44" fillId="0" borderId="0" applyNumberFormat="0" applyFill="0" applyBorder="0" applyAlignment="0" applyProtection="0"/>
    <xf numFmtId="17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0" fillId="0" borderId="0" applyFont="0" applyFill="0" applyBorder="0" applyAlignment="0" applyProtection="0"/>
    <xf numFmtId="173"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9" fillId="0" borderId="0" applyFont="0" applyFill="0" applyBorder="0" applyAlignment="0" applyProtection="0"/>
    <xf numFmtId="165" fontId="1" fillId="0" borderId="0" applyFont="0" applyFill="0" applyBorder="0" applyAlignment="0" applyProtection="0"/>
    <xf numFmtId="165" fontId="40" fillId="0" borderId="0" applyFont="0" applyFill="0" applyBorder="0" applyAlignment="0" applyProtection="0"/>
    <xf numFmtId="43" fontId="14" fillId="0" borderId="0" applyFont="0" applyFill="0" applyBorder="0" applyAlignment="0" applyProtection="0"/>
    <xf numFmtId="171" fontId="40"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65" fontId="40"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65" fontId="59" fillId="0" borderId="0" applyFont="0" applyFill="0" applyBorder="0" applyAlignment="0" applyProtection="0"/>
    <xf numFmtId="171"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5" fillId="0" borderId="0" applyFont="0" applyFill="0" applyBorder="0" applyAlignment="0" applyProtection="0"/>
    <xf numFmtId="165" fontId="1" fillId="0" borderId="0" applyFont="0" applyFill="0" applyBorder="0" applyAlignment="0" applyProtection="0"/>
    <xf numFmtId="43" fontId="20" fillId="0" borderId="0" applyFont="0" applyFill="0" applyBorder="0" applyAlignment="0" applyProtection="0"/>
    <xf numFmtId="165" fontId="1" fillId="0" borderId="0" applyFont="0" applyFill="0" applyBorder="0" applyAlignment="0" applyProtection="0"/>
    <xf numFmtId="0" fontId="28" fillId="4" borderId="1" applyNumberFormat="0" applyAlignment="0" applyProtection="0"/>
    <xf numFmtId="0" fontId="29" fillId="0" borderId="9" applyNumberFormat="0" applyFill="0" applyAlignment="0" applyProtection="0"/>
    <xf numFmtId="0" fontId="22" fillId="0" borderId="0" applyNumberFormat="0" applyFill="0" applyBorder="0" applyAlignment="0" applyProtection="0"/>
    <xf numFmtId="0" fontId="63" fillId="0" borderId="0"/>
    <xf numFmtId="165" fontId="65" fillId="0" borderId="0" applyFont="0" applyFill="0" applyBorder="0" applyAlignment="0" applyProtection="0"/>
    <xf numFmtId="43" fontId="63" fillId="0" borderId="0" applyFont="0" applyFill="0" applyBorder="0" applyAlignment="0" applyProtection="0"/>
    <xf numFmtId="165" fontId="65" fillId="0" borderId="0" applyFont="0" applyFill="0" applyBorder="0" applyAlignment="0" applyProtection="0"/>
    <xf numFmtId="171" fontId="65" fillId="0" borderId="0" applyFont="0" applyFill="0" applyBorder="0" applyAlignment="0" applyProtection="0"/>
    <xf numFmtId="165" fontId="65" fillId="0" borderId="0" applyFont="0" applyFill="0" applyBorder="0" applyAlignment="0" applyProtection="0"/>
    <xf numFmtId="0" fontId="65" fillId="0" borderId="0"/>
    <xf numFmtId="171" fontId="63" fillId="0" borderId="0" applyFon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14" fillId="0" borderId="0"/>
    <xf numFmtId="0" fontId="14" fillId="0" borderId="0"/>
    <xf numFmtId="0" fontId="65" fillId="0" borderId="0"/>
    <xf numFmtId="0" fontId="14" fillId="0" borderId="0"/>
    <xf numFmtId="0" fontId="6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3"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43" fontId="14" fillId="0" borderId="0" applyFont="0" applyFill="0" applyBorder="0" applyAlignment="0" applyProtection="0"/>
    <xf numFmtId="171" fontId="65" fillId="0" borderId="0" applyFont="0" applyFill="0" applyBorder="0" applyAlignment="0" applyProtection="0"/>
    <xf numFmtId="43" fontId="14" fillId="0" borderId="0" applyFont="0" applyFill="0" applyBorder="0" applyAlignment="0" applyProtection="0"/>
    <xf numFmtId="0" fontId="63" fillId="0" borderId="0"/>
    <xf numFmtId="173"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65" fillId="0" borderId="0" applyFont="0" applyFill="0" applyBorder="0" applyAlignment="0" applyProtection="0"/>
    <xf numFmtId="164" fontId="6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6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65" fillId="0" borderId="0" applyFont="0" applyFill="0" applyBorder="0" applyAlignment="0" applyProtection="0"/>
    <xf numFmtId="0" fontId="65" fillId="0" borderId="0"/>
    <xf numFmtId="0" fontId="63" fillId="0" borderId="0"/>
    <xf numFmtId="0" fontId="65" fillId="0" borderId="0"/>
    <xf numFmtId="165" fontId="65" fillId="0" borderId="0" applyFont="0" applyFill="0" applyBorder="0" applyAlignment="0" applyProtection="0"/>
    <xf numFmtId="165" fontId="65" fillId="0" borderId="0" applyFont="0" applyFill="0" applyBorder="0" applyAlignment="0" applyProtection="0"/>
    <xf numFmtId="173" fontId="63" fillId="0" borderId="0" applyFont="0" applyFill="0" applyBorder="0" applyAlignment="0" applyProtection="0"/>
    <xf numFmtId="165" fontId="65" fillId="0" borderId="0" applyFont="0" applyFill="0" applyBorder="0" applyAlignment="0" applyProtection="0"/>
    <xf numFmtId="0" fontId="65" fillId="0" borderId="0"/>
    <xf numFmtId="0" fontId="1" fillId="0" borderId="0"/>
    <xf numFmtId="0" fontId="63" fillId="0" borderId="0"/>
    <xf numFmtId="0" fontId="63" fillId="0" borderId="0"/>
    <xf numFmtId="171" fontId="65"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0" fontId="98" fillId="0" borderId="0"/>
    <xf numFmtId="0" fontId="12" fillId="23" borderId="0" applyNumberFormat="0" applyBorder="0" applyAlignment="0" applyProtection="0"/>
    <xf numFmtId="0" fontId="12" fillId="2"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4"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5" borderId="0" applyNumberFormat="0" applyBorder="0" applyAlignment="0" applyProtection="0"/>
    <xf numFmtId="0" fontId="12" fillId="32" borderId="0" applyNumberFormat="0" applyBorder="0" applyAlignment="0" applyProtection="0"/>
    <xf numFmtId="0" fontId="12" fillId="2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36" borderId="0" applyNumberFormat="0" applyBorder="0" applyAlignment="0" applyProtection="0"/>
    <xf numFmtId="0" fontId="13" fillId="37" borderId="0" applyNumberFormat="0" applyBorder="0" applyAlignment="0" applyProtection="0"/>
    <xf numFmtId="0" fontId="13" fillId="6" borderId="0" applyNumberFormat="0" applyBorder="0" applyAlignment="0" applyProtection="0"/>
    <xf numFmtId="0" fontId="13" fillId="32"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6" borderId="0" applyNumberFormat="0" applyBorder="0" applyAlignment="0" applyProtection="0"/>
    <xf numFmtId="0" fontId="27" fillId="27" borderId="0" applyNumberFormat="0" applyBorder="0" applyAlignment="0" applyProtection="0"/>
    <xf numFmtId="0" fontId="26" fillId="47" borderId="1" applyNumberFormat="0" applyAlignment="0" applyProtection="0"/>
    <xf numFmtId="0" fontId="25" fillId="48" borderId="2" applyNumberFormat="0" applyAlignment="0" applyProtection="0"/>
    <xf numFmtId="165" fontId="14" fillId="0" borderId="0" applyFont="0" applyFill="0" applyBorder="0" applyAlignment="0" applyProtection="0"/>
    <xf numFmtId="0" fontId="15" fillId="24" borderId="0" applyNumberFormat="0" applyBorder="0" applyAlignment="0" applyProtection="0"/>
    <xf numFmtId="172" fontId="65" fillId="0" borderId="0" applyFont="0" applyFill="0" applyBorder="0" applyAlignment="0" applyProtection="0"/>
    <xf numFmtId="0" fontId="15" fillId="28" borderId="0" applyNumberFormat="0" applyBorder="0" applyAlignment="0" applyProtection="0"/>
    <xf numFmtId="0" fontId="28" fillId="31" borderId="1" applyNumberFormat="0" applyAlignment="0" applyProtection="0"/>
    <xf numFmtId="0" fontId="16" fillId="16" borderId="3" applyNumberFormat="0" applyAlignment="0" applyProtection="0"/>
    <xf numFmtId="0" fontId="97"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99" fillId="0" borderId="0"/>
    <xf numFmtId="0" fontId="21" fillId="49" borderId="0" applyNumberFormat="0" applyBorder="0" applyAlignment="0" applyProtection="0"/>
    <xf numFmtId="0" fontId="21" fillId="9" borderId="0" applyNumberFormat="0" applyBorder="0" applyAlignment="0" applyProtection="0"/>
    <xf numFmtId="0" fontId="65" fillId="0" borderId="0"/>
    <xf numFmtId="0" fontId="20" fillId="0" borderId="0"/>
    <xf numFmtId="0" fontId="12" fillId="50" borderId="7" applyNumberFormat="0" applyAlignment="0" applyProtection="0"/>
    <xf numFmtId="0" fontId="65" fillId="7" borderId="7" applyNumberFormat="0" applyFont="0" applyAlignment="0" applyProtection="0"/>
    <xf numFmtId="0" fontId="16" fillId="47" borderId="3" applyNumberFormat="0" applyAlignment="0" applyProtection="0"/>
    <xf numFmtId="0" fontId="23" fillId="0" borderId="0" applyNumberFormat="0" applyFill="0" applyBorder="0" applyAlignment="0" applyProtection="0"/>
    <xf numFmtId="0" fontId="13" fillId="17"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4" fillId="0" borderId="8" applyNumberFormat="0" applyFill="0" applyAlignment="0" applyProtection="0"/>
    <xf numFmtId="0" fontId="25" fillId="15" borderId="2" applyNumberFormat="0" applyAlignment="0" applyProtection="0"/>
    <xf numFmtId="0" fontId="26" fillId="16" borderId="1" applyNumberFormat="0" applyAlignment="0" applyProtection="0"/>
    <xf numFmtId="0" fontId="27" fillId="2" borderId="0" applyNumberFormat="0" applyBorder="0" applyAlignment="0" applyProtection="0"/>
    <xf numFmtId="0" fontId="97" fillId="0" borderId="0" applyNumberFormat="0" applyFill="0" applyBorder="0" applyAlignment="0" applyProtection="0"/>
    <xf numFmtId="175" fontId="65" fillId="0" borderId="0" applyFont="0" applyFill="0" applyBorder="0" applyAlignment="0" applyProtection="0"/>
    <xf numFmtId="171" fontId="65" fillId="0" borderId="0" applyFont="0" applyFill="0" applyBorder="0" applyAlignment="0" applyProtection="0"/>
    <xf numFmtId="0" fontId="28" fillId="4" borderId="1" applyNumberFormat="0" applyAlignment="0" applyProtection="0"/>
    <xf numFmtId="0" fontId="29" fillId="0" borderId="9" applyNumberFormat="0" applyFill="0" applyAlignment="0" applyProtection="0"/>
    <xf numFmtId="0" fontId="22" fillId="0" borderId="0" applyNumberFormat="0" applyFill="0" applyBorder="0" applyAlignment="0" applyProtection="0"/>
  </cellStyleXfs>
  <cellXfs count="1199">
    <xf numFmtId="0" fontId="0" fillId="0" borderId="0" xfId="0"/>
    <xf numFmtId="0" fontId="0" fillId="0" borderId="0" xfId="0" applyFill="1" applyProtection="1"/>
    <xf numFmtId="0" fontId="2" fillId="0" borderId="0" xfId="0" applyFont="1" applyFill="1" applyProtection="1"/>
    <xf numFmtId="169" fontId="8" fillId="0" borderId="0" xfId="62" applyNumberFormat="1" applyFont="1" applyFill="1" applyBorder="1" applyAlignment="1" applyProtection="1">
      <alignment horizontal="center" vertical="top"/>
    </xf>
    <xf numFmtId="169" fontId="5" fillId="0" borderId="0" xfId="0" applyNumberFormat="1" applyFont="1" applyFill="1" applyAlignment="1" applyProtection="1">
      <alignment horizontal="center"/>
    </xf>
    <xf numFmtId="0" fontId="14" fillId="0" borderId="0" xfId="62" applyNumberFormat="1" applyFont="1" applyFill="1" applyBorder="1" applyAlignment="1" applyProtection="1">
      <alignment horizontal="left" vertical="top" wrapText="1"/>
    </xf>
    <xf numFmtId="0" fontId="0" fillId="0" borderId="0" xfId="0" applyFill="1" applyBorder="1" applyProtection="1"/>
    <xf numFmtId="0" fontId="0" fillId="0" borderId="0" xfId="0" applyFill="1" applyBorder="1"/>
    <xf numFmtId="0" fontId="2" fillId="0" borderId="0" xfId="0" applyFont="1" applyFill="1"/>
    <xf numFmtId="0" fontId="2" fillId="0" borderId="0" xfId="0" applyFont="1" applyFill="1" applyAlignment="1">
      <alignment horizontal="right"/>
    </xf>
    <xf numFmtId="168" fontId="14" fillId="0" borderId="0" xfId="62" applyNumberFormat="1" applyFont="1" applyFill="1" applyBorder="1" applyAlignment="1" applyProtection="1">
      <alignment horizontal="right"/>
    </xf>
    <xf numFmtId="169" fontId="5" fillId="0" borderId="0" xfId="0" applyNumberFormat="1" applyFont="1" applyFill="1" applyAlignment="1">
      <alignment horizontal="center"/>
    </xf>
    <xf numFmtId="0" fontId="0" fillId="0" borderId="0" xfId="0" applyFill="1"/>
    <xf numFmtId="0" fontId="6" fillId="0" borderId="0" xfId="0" quotePrefix="1" applyFont="1" applyFill="1" applyAlignment="1">
      <alignment vertical="top" wrapText="1"/>
    </xf>
    <xf numFmtId="0" fontId="14" fillId="0" borderId="0" xfId="65"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right"/>
    </xf>
    <xf numFmtId="4" fontId="1" fillId="0" borderId="0" xfId="0" applyNumberFormat="1" applyFont="1" applyFill="1" applyAlignment="1">
      <alignment horizontal="right"/>
    </xf>
    <xf numFmtId="0" fontId="1" fillId="0" borderId="0" xfId="0" applyFont="1" applyFill="1"/>
    <xf numFmtId="169" fontId="8" fillId="0" borderId="0" xfId="77" applyNumberFormat="1" applyFont="1" applyFill="1" applyBorder="1" applyAlignment="1" applyProtection="1">
      <alignment horizontal="center" vertical="top"/>
    </xf>
    <xf numFmtId="169" fontId="6" fillId="0" borderId="0" xfId="0" applyNumberFormat="1" applyFont="1" applyFill="1" applyAlignment="1">
      <alignment horizontal="center"/>
    </xf>
    <xf numFmtId="0" fontId="0" fillId="0" borderId="0" xfId="0" applyNumberFormat="1" applyFill="1"/>
    <xf numFmtId="0" fontId="0" fillId="0" borderId="0" xfId="0" applyNumberFormat="1" applyFill="1" applyAlignment="1">
      <alignment horizontal="right"/>
    </xf>
    <xf numFmtId="0" fontId="65" fillId="0" borderId="0" xfId="0" applyFont="1" applyFill="1"/>
    <xf numFmtId="0" fontId="14" fillId="0" borderId="0" xfId="0" applyNumberFormat="1" applyFont="1" applyFill="1" applyBorder="1" applyAlignment="1" applyProtection="1">
      <alignment horizontal="center" vertical="top" wrapText="1"/>
    </xf>
    <xf numFmtId="0" fontId="1" fillId="0" borderId="0" xfId="0" applyNumberFormat="1" applyFont="1" applyFill="1" applyBorder="1" applyAlignment="1" applyProtection="1">
      <alignment horizontal="left" vertical="top" wrapText="1"/>
    </xf>
    <xf numFmtId="174" fontId="14" fillId="0" borderId="0" xfId="65" applyNumberFormat="1" applyFont="1" applyFill="1" applyBorder="1" applyAlignment="1" applyProtection="1">
      <alignment horizontal="right"/>
      <protection locked="0"/>
    </xf>
    <xf numFmtId="0" fontId="14" fillId="0" borderId="0" xfId="65" quotePrefix="1"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left" wrapText="1"/>
    </xf>
    <xf numFmtId="0" fontId="45" fillId="0" borderId="0" xfId="62" applyNumberFormat="1" applyFont="1" applyFill="1" applyBorder="1" applyAlignment="1" applyProtection="1">
      <alignment horizontal="left" wrapText="1"/>
    </xf>
    <xf numFmtId="169" fontId="3" fillId="0" borderId="0" xfId="25" applyNumberFormat="1" applyFont="1" applyFill="1" applyBorder="1" applyAlignment="1" applyProtection="1">
      <alignment horizontal="center"/>
    </xf>
    <xf numFmtId="0" fontId="59" fillId="0" borderId="0" xfId="25" applyFont="1" applyFill="1" applyProtection="1"/>
    <xf numFmtId="0" fontId="3" fillId="0" borderId="0" xfId="25" applyFont="1" applyFill="1" applyBorder="1" applyAlignment="1" applyProtection="1">
      <alignment horizontal="left"/>
    </xf>
    <xf numFmtId="0" fontId="59" fillId="0" borderId="0" xfId="25" applyFont="1" applyFill="1" applyBorder="1" applyProtection="1"/>
    <xf numFmtId="169" fontId="7" fillId="0" borderId="0" xfId="25" applyNumberFormat="1" applyFont="1" applyFill="1" applyBorder="1" applyAlignment="1" applyProtection="1">
      <alignment horizontal="center"/>
    </xf>
    <xf numFmtId="0" fontId="1" fillId="0" borderId="0" xfId="25" applyFont="1" applyFill="1" applyBorder="1" applyAlignment="1" applyProtection="1">
      <alignment horizontal="left" vertical="top" wrapText="1"/>
    </xf>
    <xf numFmtId="0" fontId="1" fillId="0" borderId="0" xfId="25" applyFont="1" applyFill="1" applyProtection="1"/>
    <xf numFmtId="169" fontId="7" fillId="0" borderId="15" xfId="25" applyNumberFormat="1" applyFont="1" applyFill="1" applyBorder="1" applyAlignment="1" applyProtection="1">
      <alignment horizontal="center"/>
    </xf>
    <xf numFmtId="0" fontId="33" fillId="0" borderId="11" xfId="84" applyNumberFormat="1" applyFont="1" applyFill="1" applyBorder="1" applyAlignment="1" applyProtection="1">
      <alignment horizontal="left"/>
    </xf>
    <xf numFmtId="169" fontId="8" fillId="19" borderId="0" xfId="62" applyNumberFormat="1" applyFont="1" applyFill="1" applyBorder="1" applyAlignment="1" applyProtection="1">
      <alignment horizontal="center"/>
    </xf>
    <xf numFmtId="0" fontId="7" fillId="19" borderId="0" xfId="41" applyNumberFormat="1" applyFont="1" applyFill="1" applyBorder="1" applyAlignment="1" applyProtection="1">
      <alignment horizontal="center" wrapText="1"/>
    </xf>
    <xf numFmtId="169" fontId="8" fillId="19" borderId="0" xfId="62" applyNumberFormat="1" applyFont="1" applyFill="1" applyBorder="1" applyAlignment="1" applyProtection="1">
      <alignment horizontal="center" vertical="top"/>
    </xf>
    <xf numFmtId="0" fontId="14" fillId="19" borderId="0" xfId="62" applyNumberFormat="1" applyFont="1" applyFill="1" applyBorder="1" applyAlignment="1" applyProtection="1">
      <alignment horizontal="left" wrapText="1"/>
    </xf>
    <xf numFmtId="0" fontId="14" fillId="19" borderId="0" xfId="62" applyNumberFormat="1" applyFont="1" applyFill="1" applyBorder="1" applyAlignment="1" applyProtection="1">
      <alignment horizontal="left" vertical="top" wrapText="1"/>
    </xf>
    <xf numFmtId="0" fontId="14" fillId="19" borderId="0" xfId="38" applyFont="1" applyFill="1" applyAlignment="1" applyProtection="1">
      <alignment wrapText="1"/>
    </xf>
    <xf numFmtId="169" fontId="6" fillId="19" borderId="0" xfId="0" applyNumberFormat="1" applyFont="1" applyFill="1" applyAlignment="1" applyProtection="1">
      <alignment horizontal="center"/>
    </xf>
    <xf numFmtId="0" fontId="1" fillId="19" borderId="0" xfId="0" applyNumberFormat="1" applyFont="1" applyFill="1" applyProtection="1"/>
    <xf numFmtId="0" fontId="14" fillId="19" borderId="0" xfId="85" applyNumberFormat="1" applyFont="1" applyFill="1" applyBorder="1" applyAlignment="1" applyProtection="1">
      <alignment horizontal="left" wrapText="1"/>
    </xf>
    <xf numFmtId="0" fontId="14" fillId="19" borderId="0" xfId="0" applyNumberFormat="1" applyFont="1" applyFill="1" applyBorder="1" applyAlignment="1" applyProtection="1">
      <alignment horizontal="left" wrapText="1"/>
    </xf>
    <xf numFmtId="174" fontId="59" fillId="19" borderId="0" xfId="64" applyNumberFormat="1" applyFont="1" applyFill="1" applyBorder="1" applyAlignment="1" applyProtection="1">
      <alignment horizontal="right"/>
    </xf>
    <xf numFmtId="174" fontId="1" fillId="19" borderId="0" xfId="64" applyNumberFormat="1" applyFont="1" applyFill="1" applyBorder="1" applyAlignment="1" applyProtection="1">
      <alignment horizontal="right"/>
    </xf>
    <xf numFmtId="0" fontId="59" fillId="19" borderId="0" xfId="25" applyFont="1" applyFill="1" applyProtection="1"/>
    <xf numFmtId="0" fontId="1" fillId="19" borderId="0" xfId="25" applyFont="1" applyFill="1" applyBorder="1" applyAlignment="1" applyProtection="1">
      <alignment horizontal="left" vertical="top" wrapText="1"/>
    </xf>
    <xf numFmtId="0" fontId="1" fillId="19" borderId="0" xfId="25" applyFont="1" applyFill="1" applyProtection="1"/>
    <xf numFmtId="169" fontId="8" fillId="19" borderId="0" xfId="64" applyNumberFormat="1" applyFont="1" applyFill="1" applyBorder="1" applyAlignment="1" applyProtection="1">
      <alignment horizontal="center" vertical="top"/>
    </xf>
    <xf numFmtId="0" fontId="1" fillId="19" borderId="0" xfId="25" quotePrefix="1" applyFont="1" applyFill="1" applyBorder="1" applyAlignment="1" applyProtection="1">
      <alignment horizontal="left" indent="2"/>
    </xf>
    <xf numFmtId="0" fontId="1" fillId="19" borderId="0" xfId="25" applyFont="1" applyFill="1" applyBorder="1" applyAlignment="1" applyProtection="1">
      <alignment horizontal="left"/>
    </xf>
    <xf numFmtId="0" fontId="1" fillId="19" borderId="0" xfId="25" applyFont="1" applyFill="1" applyBorder="1" applyAlignment="1" applyProtection="1">
      <alignment horizontal="left" wrapText="1"/>
    </xf>
    <xf numFmtId="0" fontId="1" fillId="19" borderId="0" xfId="25" applyFont="1" applyFill="1" applyBorder="1" applyAlignment="1" applyProtection="1">
      <alignment horizontal="left" indent="2"/>
    </xf>
    <xf numFmtId="0" fontId="1" fillId="19" borderId="0" xfId="25" quotePrefix="1" applyFont="1" applyFill="1" applyBorder="1" applyAlignment="1" applyProtection="1">
      <alignment horizontal="left" vertical="top" wrapText="1"/>
    </xf>
    <xf numFmtId="169" fontId="6" fillId="19" borderId="0" xfId="25" applyNumberFormat="1" applyFont="1" applyFill="1" applyAlignment="1" applyProtection="1">
      <alignment horizontal="center"/>
    </xf>
    <xf numFmtId="0" fontId="59" fillId="19" borderId="0" xfId="25" applyNumberFormat="1" applyFont="1" applyFill="1" applyProtection="1"/>
    <xf numFmtId="174" fontId="59" fillId="19" borderId="0" xfId="25" applyNumberFormat="1" applyFont="1" applyFill="1" applyAlignment="1" applyProtection="1">
      <alignment horizontal="right"/>
    </xf>
    <xf numFmtId="0" fontId="14" fillId="19" borderId="0" xfId="25" applyFont="1" applyFill="1" applyAlignment="1" applyProtection="1">
      <alignment vertical="top"/>
    </xf>
    <xf numFmtId="0" fontId="14" fillId="0" borderId="0" xfId="65" applyNumberFormat="1" applyFont="1" applyFill="1" applyBorder="1" applyAlignment="1" applyProtection="1">
      <alignment horizontal="left" wrapText="1"/>
    </xf>
    <xf numFmtId="0" fontId="14" fillId="0" borderId="0" xfId="65" applyNumberFormat="1" applyFont="1" applyFill="1" applyBorder="1" applyAlignment="1" applyProtection="1">
      <alignment horizontal="left"/>
    </xf>
    <xf numFmtId="169" fontId="3" fillId="0" borderId="0" xfId="75" applyNumberFormat="1" applyFont="1" applyFill="1" applyBorder="1" applyAlignment="1" applyProtection="1">
      <alignment horizontal="center"/>
    </xf>
    <xf numFmtId="0" fontId="1" fillId="0" borderId="0" xfId="0" applyFont="1" applyFill="1" applyProtection="1">
      <protection locked="0"/>
    </xf>
    <xf numFmtId="0" fontId="6" fillId="0" borderId="0" xfId="75" applyNumberFormat="1" applyFont="1" applyFill="1" applyBorder="1" applyAlignment="1" applyProtection="1">
      <alignment horizontal="left"/>
    </xf>
    <xf numFmtId="169" fontId="8"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center"/>
    </xf>
    <xf numFmtId="0" fontId="1" fillId="0" borderId="0" xfId="65" applyNumberFormat="1" applyFont="1" applyFill="1" applyBorder="1" applyAlignment="1" applyProtection="1">
      <alignment vertical="top" wrapText="1"/>
    </xf>
    <xf numFmtId="169" fontId="8" fillId="0" borderId="0" xfId="65" applyNumberFormat="1" applyFont="1" applyFill="1" applyBorder="1" applyAlignment="1" applyProtection="1">
      <alignment horizontal="center" vertical="top"/>
    </xf>
    <xf numFmtId="0" fontId="14" fillId="0" borderId="0" xfId="0" quotePrefix="1" applyNumberFormat="1" applyFont="1" applyFill="1" applyBorder="1" applyAlignment="1" applyProtection="1">
      <alignment horizontal="left" wrapText="1"/>
    </xf>
    <xf numFmtId="169" fontId="3" fillId="0" borderId="0" xfId="0" applyNumberFormat="1" applyFont="1" applyFill="1" applyAlignment="1" applyProtection="1">
      <alignment horizontal="center"/>
    </xf>
    <xf numFmtId="0" fontId="5" fillId="0" borderId="0" xfId="0" applyNumberFormat="1" applyFont="1" applyFill="1" applyBorder="1" applyAlignment="1" applyProtection="1">
      <alignment horizontal="left" wrapText="1"/>
    </xf>
    <xf numFmtId="0" fontId="7" fillId="0" borderId="0" xfId="0" applyNumberFormat="1" applyFont="1" applyFill="1" applyBorder="1" applyAlignment="1" applyProtection="1">
      <alignment horizontal="center" wrapText="1"/>
    </xf>
    <xf numFmtId="4" fontId="7" fillId="0" borderId="0" xfId="62" applyNumberFormat="1" applyFont="1" applyFill="1" applyBorder="1" applyAlignment="1" applyProtection="1">
      <alignment horizontal="right"/>
    </xf>
    <xf numFmtId="169" fontId="8" fillId="0" borderId="15" xfId="0" applyNumberFormat="1" applyFont="1" applyFill="1" applyBorder="1" applyAlignment="1" applyProtection="1">
      <alignment horizontal="center"/>
    </xf>
    <xf numFmtId="0" fontId="33" fillId="0" borderId="11" xfId="84" applyNumberFormat="1" applyFont="1" applyFill="1" applyBorder="1" applyAlignment="1" applyProtection="1">
      <alignment horizontal="left" vertical="center"/>
    </xf>
    <xf numFmtId="169" fontId="7"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xf>
    <xf numFmtId="169" fontId="8" fillId="0" borderId="15" xfId="62" applyNumberFormat="1" applyFont="1" applyFill="1" applyBorder="1" applyAlignment="1" applyProtection="1">
      <alignment horizontal="center"/>
    </xf>
    <xf numFmtId="0" fontId="0" fillId="0" borderId="0" xfId="0" applyFill="1" applyAlignment="1" applyProtection="1">
      <alignment horizontal="right"/>
    </xf>
    <xf numFmtId="0" fontId="5" fillId="0" borderId="0" xfId="62" applyNumberFormat="1" applyFont="1" applyFill="1" applyBorder="1" applyAlignment="1" applyProtection="1">
      <alignment horizontal="left"/>
    </xf>
    <xf numFmtId="0" fontId="64" fillId="0" borderId="0" xfId="0" applyNumberFormat="1" applyFont="1" applyFill="1" applyBorder="1" applyAlignment="1" applyProtection="1">
      <alignment horizontal="left"/>
    </xf>
    <xf numFmtId="0" fontId="0" fillId="0" borderId="0" xfId="0" applyFill="1" applyAlignment="1">
      <alignment wrapText="1"/>
    </xf>
    <xf numFmtId="0" fontId="5" fillId="0" borderId="0" xfId="0" applyFont="1" applyFill="1" applyProtection="1"/>
    <xf numFmtId="0" fontId="63" fillId="0" borderId="0" xfId="0" applyFont="1" applyFill="1" applyAlignment="1" applyProtection="1">
      <alignment vertical="top"/>
    </xf>
    <xf numFmtId="0" fontId="6" fillId="0" borderId="0" xfId="0" quotePrefix="1" applyFont="1" applyFill="1" applyAlignment="1" applyProtection="1">
      <alignment vertical="top" wrapText="1"/>
    </xf>
    <xf numFmtId="0" fontId="63" fillId="0" borderId="0" xfId="0" applyFont="1" applyFill="1" applyAlignment="1" applyProtection="1">
      <alignment vertical="top" wrapText="1"/>
    </xf>
    <xf numFmtId="0" fontId="14" fillId="0" borderId="0" xfId="143" quotePrefix="1" applyNumberFormat="1" applyFont="1" applyFill="1" applyAlignment="1" applyProtection="1">
      <alignment vertical="top" wrapText="1"/>
    </xf>
    <xf numFmtId="0" fontId="33" fillId="0" borderId="11" xfId="65" applyNumberFormat="1" applyFont="1" applyFill="1" applyBorder="1" applyAlignment="1" applyProtection="1">
      <alignment horizontal="left" vertical="center" wrapText="1"/>
    </xf>
    <xf numFmtId="169" fontId="9" fillId="0" borderId="0" xfId="41" applyNumberFormat="1" applyFont="1" applyFill="1" applyAlignment="1" applyProtection="1">
      <alignment horizontal="center"/>
    </xf>
    <xf numFmtId="0" fontId="9" fillId="0" borderId="0" xfId="41" applyNumberFormat="1" applyFont="1" applyFill="1" applyAlignment="1" applyProtection="1">
      <alignment wrapText="1"/>
    </xf>
    <xf numFmtId="169" fontId="5" fillId="0" borderId="0" xfId="41" applyNumberFormat="1" applyFont="1" applyFill="1" applyAlignment="1" applyProtection="1">
      <alignment horizontal="center"/>
    </xf>
    <xf numFmtId="0" fontId="5" fillId="0" borderId="0" xfId="41" applyNumberFormat="1" applyFont="1" applyFill="1" applyAlignment="1" applyProtection="1">
      <alignment wrapText="1"/>
    </xf>
    <xf numFmtId="169" fontId="8" fillId="0" borderId="0" xfId="62" applyNumberFormat="1" applyFont="1" applyFill="1" applyBorder="1" applyAlignment="1" applyProtection="1">
      <alignment horizontal="center"/>
    </xf>
    <xf numFmtId="0" fontId="7" fillId="0" borderId="0" xfId="41" applyNumberFormat="1" applyFont="1" applyFill="1" applyBorder="1" applyAlignment="1" applyProtection="1">
      <alignment horizontal="center" wrapText="1"/>
    </xf>
    <xf numFmtId="0" fontId="6" fillId="0" borderId="0" xfId="77" quotePrefix="1" applyNumberFormat="1" applyFont="1" applyFill="1" applyBorder="1" applyAlignment="1" applyProtection="1">
      <alignment horizontal="left" vertical="top" wrapText="1"/>
    </xf>
    <xf numFmtId="0" fontId="14" fillId="0" borderId="0" xfId="144" applyNumberFormat="1" applyFont="1" applyFill="1" applyBorder="1" applyAlignment="1" applyProtection="1">
      <alignment vertical="top" wrapText="1"/>
    </xf>
    <xf numFmtId="0" fontId="1" fillId="0" borderId="0" xfId="65" applyNumberFormat="1" applyFont="1" applyFill="1" applyBorder="1" applyAlignment="1" applyProtection="1">
      <alignment horizontal="left" wrapText="1"/>
    </xf>
    <xf numFmtId="0" fontId="6" fillId="0" borderId="0" xfId="84" applyNumberFormat="1" applyFont="1" applyFill="1" applyBorder="1" applyAlignment="1" applyProtection="1">
      <alignment horizontal="left" wrapText="1"/>
    </xf>
    <xf numFmtId="169" fontId="6" fillId="0" borderId="15" xfId="0" applyNumberFormat="1" applyFont="1" applyFill="1" applyBorder="1" applyAlignment="1" applyProtection="1">
      <alignment horizontal="center"/>
    </xf>
    <xf numFmtId="0" fontId="3" fillId="0" borderId="0" xfId="75" applyNumberFormat="1" applyFont="1" applyFill="1" applyBorder="1" applyAlignment="1" applyProtection="1">
      <alignment horizontal="left"/>
    </xf>
    <xf numFmtId="0" fontId="3" fillId="0" borderId="0" xfId="28" applyFont="1" applyFill="1" applyAlignment="1" applyProtection="1">
      <alignment horizontal="left" vertical="top"/>
    </xf>
    <xf numFmtId="174" fontId="59" fillId="0" borderId="0" xfId="64" applyNumberFormat="1" applyFont="1" applyFill="1" applyBorder="1" applyAlignment="1" applyProtection="1">
      <alignment horizontal="right"/>
    </xf>
    <xf numFmtId="174" fontId="1" fillId="0" borderId="0" xfId="64" applyNumberFormat="1" applyFont="1" applyFill="1" applyBorder="1" applyAlignment="1" applyProtection="1">
      <alignment horizontal="right"/>
    </xf>
    <xf numFmtId="168" fontId="1" fillId="0" borderId="0" xfId="0" applyNumberFormat="1" applyFont="1" applyFill="1" applyBorder="1" applyAlignment="1">
      <alignment horizontal="right"/>
    </xf>
    <xf numFmtId="0" fontId="14" fillId="0" borderId="0" xfId="94" applyNumberFormat="1" applyFont="1" applyFill="1" applyBorder="1" applyAlignment="1" applyProtection="1">
      <alignment horizontal="left" vertical="top" wrapText="1"/>
    </xf>
    <xf numFmtId="174" fontId="59" fillId="0" borderId="11" xfId="25" applyNumberFormat="1" applyFont="1" applyFill="1" applyBorder="1" applyAlignment="1" applyProtection="1">
      <alignment horizontal="right"/>
    </xf>
    <xf numFmtId="174" fontId="14" fillId="0" borderId="0" xfId="94" applyNumberFormat="1" applyFont="1" applyFill="1" applyBorder="1" applyAlignment="1" applyProtection="1">
      <alignment horizontal="right"/>
      <protection locked="0"/>
    </xf>
    <xf numFmtId="174" fontId="14" fillId="0" borderId="0" xfId="75" applyNumberFormat="1" applyFont="1" applyFill="1" applyBorder="1" applyAlignment="1" applyProtection="1">
      <alignment horizontal="right"/>
    </xf>
    <xf numFmtId="0" fontId="14" fillId="0" borderId="0" xfId="0" applyFont="1" applyFill="1" applyAlignment="1" applyProtection="1">
      <alignment horizontal="left" vertical="top" wrapText="1"/>
    </xf>
    <xf numFmtId="0" fontId="5" fillId="0" borderId="0" xfId="0" applyNumberFormat="1" applyFont="1" applyFill="1" applyAlignment="1" applyProtection="1">
      <alignment wrapText="1"/>
    </xf>
    <xf numFmtId="0" fontId="5" fillId="0" borderId="0" xfId="0" quotePrefix="1" applyNumberFormat="1" applyFont="1" applyFill="1" applyAlignment="1" applyProtection="1">
      <alignment wrapText="1"/>
    </xf>
    <xf numFmtId="0" fontId="63" fillId="0" borderId="0" xfId="0" applyNumberFormat="1" applyFont="1" applyFill="1" applyBorder="1" applyAlignment="1" applyProtection="1">
      <alignment horizontal="left" vertical="top" wrapText="1"/>
    </xf>
    <xf numFmtId="174" fontId="14" fillId="0" borderId="0" xfId="94" applyNumberFormat="1" applyFont="1" applyFill="1" applyBorder="1" applyAlignment="1" applyProtection="1">
      <alignment horizontal="right"/>
    </xf>
    <xf numFmtId="0" fontId="14" fillId="0" borderId="0" xfId="39" applyNumberFormat="1" applyFont="1" applyFill="1" applyBorder="1" applyAlignment="1" applyProtection="1">
      <alignment horizontal="center"/>
    </xf>
    <xf numFmtId="169" fontId="5" fillId="0" borderId="0" xfId="0" quotePrefix="1" applyNumberFormat="1" applyFont="1" applyFill="1" applyAlignment="1" applyProtection="1">
      <alignment horizontal="center"/>
    </xf>
    <xf numFmtId="0" fontId="9" fillId="0" borderId="0" xfId="0" applyFont="1" applyFill="1" applyAlignment="1">
      <alignment horizontal="left"/>
    </xf>
    <xf numFmtId="174" fontId="0" fillId="0" borderId="0" xfId="0" applyNumberFormat="1" applyFill="1" applyAlignment="1" applyProtection="1">
      <alignment horizontal="right"/>
    </xf>
    <xf numFmtId="4" fontId="63" fillId="0" borderId="0" xfId="0" applyNumberFormat="1" applyFont="1" applyFill="1" applyProtection="1"/>
    <xf numFmtId="0" fontId="64" fillId="0" borderId="0" xfId="0" applyFont="1" applyFill="1" applyProtection="1"/>
    <xf numFmtId="0" fontId="36" fillId="0" borderId="0" xfId="0" applyFont="1" applyFill="1" applyProtection="1"/>
    <xf numFmtId="174" fontId="2" fillId="0" borderId="0" xfId="62" applyNumberFormat="1" applyFont="1" applyFill="1" applyAlignment="1" applyProtection="1">
      <alignment horizontal="right"/>
    </xf>
    <xf numFmtId="0" fontId="2" fillId="0" borderId="0" xfId="0" applyFont="1" applyFill="1" applyAlignment="1" applyProtection="1">
      <alignment horizontal="right"/>
    </xf>
    <xf numFmtId="0" fontId="30" fillId="0" borderId="0" xfId="0" applyFont="1" applyFill="1" applyProtection="1"/>
    <xf numFmtId="0" fontId="46" fillId="0" borderId="0" xfId="0" applyNumberFormat="1" applyFont="1" applyFill="1" applyProtection="1"/>
    <xf numFmtId="0" fontId="70" fillId="0" borderId="0" xfId="0" applyNumberFormat="1" applyFont="1" applyFill="1" applyProtection="1"/>
    <xf numFmtId="174" fontId="56" fillId="0" borderId="0" xfId="62" applyNumberFormat="1" applyFont="1" applyFill="1" applyAlignment="1" applyProtection="1">
      <alignment horizontal="right"/>
    </xf>
    <xf numFmtId="0" fontId="56" fillId="0" borderId="0" xfId="0" applyFont="1" applyFill="1" applyBorder="1" applyProtection="1"/>
    <xf numFmtId="0" fontId="56" fillId="0" borderId="0" xfId="0" applyFont="1" applyFill="1" applyProtection="1"/>
    <xf numFmtId="4" fontId="56" fillId="0" borderId="0" xfId="0" applyNumberFormat="1" applyFont="1" applyFill="1" applyProtection="1"/>
    <xf numFmtId="0" fontId="31" fillId="0" borderId="0" xfId="37" applyFont="1" applyFill="1" applyBorder="1" applyAlignment="1" applyProtection="1">
      <alignment horizontal="left"/>
    </xf>
    <xf numFmtId="0" fontId="33" fillId="0" borderId="0" xfId="37" applyFont="1" applyFill="1" applyProtection="1"/>
    <xf numFmtId="174" fontId="31" fillId="0" borderId="0" xfId="37" applyNumberFormat="1" applyFont="1" applyFill="1" applyAlignment="1" applyProtection="1">
      <alignment horizontal="right"/>
    </xf>
    <xf numFmtId="2" fontId="34" fillId="0" borderId="0" xfId="37" applyNumberFormat="1" applyFont="1" applyFill="1" applyBorder="1" applyAlignment="1" applyProtection="1">
      <alignment horizontal="right"/>
    </xf>
    <xf numFmtId="2" fontId="35" fillId="0" borderId="0" xfId="37" applyNumberFormat="1" applyFont="1" applyFill="1" applyBorder="1" applyAlignment="1" applyProtection="1">
      <alignment horizontal="center"/>
    </xf>
    <xf numFmtId="2" fontId="31" fillId="0" borderId="0" xfId="37" applyNumberFormat="1" applyFont="1" applyFill="1" applyBorder="1" applyAlignment="1" applyProtection="1">
      <alignment horizontal="left"/>
    </xf>
    <xf numFmtId="166" fontId="2" fillId="0" borderId="0" xfId="0" applyNumberFormat="1" applyFont="1" applyFill="1" applyAlignment="1" applyProtection="1">
      <alignment horizontal="center"/>
    </xf>
    <xf numFmtId="166" fontId="2" fillId="0" borderId="0" xfId="0" applyNumberFormat="1" applyFont="1" applyFill="1" applyAlignment="1" applyProtection="1">
      <alignment horizontal="left" vertical="center"/>
    </xf>
    <xf numFmtId="174" fontId="2" fillId="0" borderId="0" xfId="62" applyNumberFormat="1" applyFont="1" applyFill="1" applyAlignment="1" applyProtection="1">
      <alignment horizontal="right" vertical="center"/>
    </xf>
    <xf numFmtId="4" fontId="0" fillId="0" borderId="0" xfId="0" applyNumberFormat="1" applyFill="1" applyBorder="1" applyProtection="1"/>
    <xf numFmtId="166" fontId="2" fillId="0" borderId="0" xfId="0" applyNumberFormat="1" applyFont="1" applyFill="1" applyBorder="1" applyAlignment="1" applyProtection="1">
      <alignment horizontal="right"/>
    </xf>
    <xf numFmtId="166" fontId="2" fillId="0" borderId="0" xfId="0" applyNumberFormat="1" applyFont="1" applyFill="1" applyBorder="1" applyAlignment="1" applyProtection="1">
      <alignment horizontal="center"/>
    </xf>
    <xf numFmtId="0" fontId="2" fillId="0" borderId="0" xfId="62" applyNumberFormat="1" applyFont="1" applyFill="1" applyBorder="1" applyAlignment="1" applyProtection="1">
      <alignment horizontal="left" vertical="center"/>
    </xf>
    <xf numFmtId="174" fontId="2" fillId="0" borderId="0" xfId="62" applyNumberFormat="1" applyFont="1" applyFill="1" applyBorder="1" applyAlignment="1" applyProtection="1">
      <alignment horizontal="right" vertical="center"/>
    </xf>
    <xf numFmtId="166" fontId="1" fillId="0" borderId="0" xfId="0" applyNumberFormat="1" applyFont="1" applyFill="1" applyBorder="1" applyAlignment="1" applyProtection="1">
      <alignment horizontal="center"/>
    </xf>
    <xf numFmtId="166" fontId="2" fillId="0" borderId="19" xfId="0" applyNumberFormat="1" applyFont="1" applyFill="1" applyBorder="1" applyAlignment="1" applyProtection="1">
      <alignment horizontal="center"/>
    </xf>
    <xf numFmtId="0" fontId="2" fillId="0" borderId="19" xfId="62" applyNumberFormat="1" applyFont="1" applyFill="1" applyBorder="1" applyAlignment="1" applyProtection="1">
      <alignment horizontal="left" vertical="center"/>
    </xf>
    <xf numFmtId="174" fontId="2" fillId="0" borderId="19" xfId="62" applyNumberFormat="1" applyFont="1" applyFill="1" applyBorder="1" applyAlignment="1" applyProtection="1">
      <alignment horizontal="right" vertical="center"/>
    </xf>
    <xf numFmtId="0" fontId="71" fillId="0" borderId="0" xfId="0" applyFont="1" applyFill="1" applyBorder="1" applyAlignment="1" applyProtection="1">
      <alignment horizontal="right"/>
    </xf>
    <xf numFmtId="0" fontId="72" fillId="0" borderId="0" xfId="0" applyFont="1" applyFill="1" applyBorder="1" applyAlignment="1" applyProtection="1">
      <alignment vertical="center"/>
    </xf>
    <xf numFmtId="174" fontId="72" fillId="0" borderId="0" xfId="0" applyNumberFormat="1" applyFont="1" applyFill="1" applyBorder="1" applyAlignment="1" applyProtection="1">
      <alignment horizontal="right" vertical="center"/>
    </xf>
    <xf numFmtId="0" fontId="71" fillId="0" borderId="0" xfId="0" applyFont="1" applyFill="1" applyBorder="1" applyProtection="1"/>
    <xf numFmtId="4" fontId="71" fillId="0" borderId="0" xfId="0" applyNumberFormat="1" applyFont="1" applyFill="1" applyBorder="1" applyProtection="1"/>
    <xf numFmtId="0" fontId="0" fillId="0" borderId="0" xfId="0" applyFill="1" applyBorder="1" applyAlignment="1" applyProtection="1">
      <alignment horizontal="right"/>
    </xf>
    <xf numFmtId="174" fontId="0" fillId="0" borderId="0" xfId="0" applyNumberFormat="1" applyFill="1" applyBorder="1" applyAlignment="1" applyProtection="1">
      <alignment horizontal="right"/>
    </xf>
    <xf numFmtId="4" fontId="63" fillId="0" borderId="0" xfId="0" applyNumberFormat="1" applyFont="1" applyFill="1" applyBorder="1" applyProtection="1"/>
    <xf numFmtId="166" fontId="46" fillId="0" borderId="0" xfId="0" applyNumberFormat="1" applyFont="1" applyFill="1" applyBorder="1" applyAlignment="1" applyProtection="1">
      <alignment horizontal="right"/>
    </xf>
    <xf numFmtId="174" fontId="46" fillId="0" borderId="0" xfId="64" applyNumberFormat="1" applyFont="1" applyFill="1" applyBorder="1" applyAlignment="1" applyProtection="1">
      <alignment horizontal="right"/>
    </xf>
    <xf numFmtId="4" fontId="46" fillId="0" borderId="0" xfId="0" applyNumberFormat="1" applyFont="1" applyFill="1" applyBorder="1" applyProtection="1"/>
    <xf numFmtId="0" fontId="46" fillId="0" borderId="0" xfId="0" applyFont="1" applyFill="1" applyProtection="1"/>
    <xf numFmtId="166" fontId="2" fillId="0" borderId="0" xfId="0" applyNumberFormat="1" applyFont="1" applyFill="1" applyBorder="1" applyAlignment="1" applyProtection="1">
      <alignment horizontal="left" vertical="center"/>
    </xf>
    <xf numFmtId="174" fontId="2" fillId="0" borderId="0" xfId="64" applyNumberFormat="1" applyFont="1" applyFill="1" applyBorder="1" applyAlignment="1" applyProtection="1">
      <alignment horizontal="right" vertical="center"/>
    </xf>
    <xf numFmtId="166" fontId="2" fillId="0" borderId="19" xfId="0" applyNumberFormat="1" applyFont="1" applyFill="1" applyBorder="1" applyAlignment="1" applyProtection="1">
      <alignment horizontal="left" vertical="center"/>
    </xf>
    <xf numFmtId="174" fontId="2" fillId="0" borderId="19" xfId="64" applyNumberFormat="1" applyFont="1" applyFill="1" applyBorder="1" applyAlignment="1" applyProtection="1">
      <alignment horizontal="right" vertical="center"/>
    </xf>
    <xf numFmtId="0" fontId="3" fillId="0" borderId="0" xfId="0" applyFont="1" applyFill="1" applyBorder="1" applyAlignment="1" applyProtection="1">
      <alignment horizontal="right"/>
    </xf>
    <xf numFmtId="0" fontId="3" fillId="0" borderId="0" xfId="0" applyFont="1" applyFill="1" applyBorder="1" applyProtection="1"/>
    <xf numFmtId="174" fontId="5" fillId="0" borderId="0" xfId="62" applyNumberFormat="1" applyFont="1" applyFill="1" applyBorder="1" applyAlignment="1" applyProtection="1">
      <alignment horizontal="right"/>
    </xf>
    <xf numFmtId="170" fontId="0" fillId="0" borderId="0" xfId="0" applyNumberFormat="1" applyFill="1" applyProtection="1"/>
    <xf numFmtId="166" fontId="60" fillId="0" borderId="16" xfId="0" applyNumberFormat="1" applyFont="1" applyFill="1" applyBorder="1" applyAlignment="1" applyProtection="1">
      <alignment horizontal="right"/>
    </xf>
    <xf numFmtId="166" fontId="60" fillId="0" borderId="17" xfId="0" applyNumberFormat="1" applyFont="1" applyFill="1" applyBorder="1" applyAlignment="1" applyProtection="1">
      <alignment horizontal="right"/>
    </xf>
    <xf numFmtId="4" fontId="9" fillId="0" borderId="17" xfId="0" applyNumberFormat="1" applyFont="1" applyFill="1" applyBorder="1" applyProtection="1"/>
    <xf numFmtId="174" fontId="62" fillId="0" borderId="18" xfId="62" applyNumberFormat="1" applyFont="1" applyFill="1" applyBorder="1" applyAlignment="1" applyProtection="1">
      <alignment horizontal="right"/>
    </xf>
    <xf numFmtId="0" fontId="60" fillId="0" borderId="0" xfId="0" applyFont="1" applyFill="1" applyBorder="1" applyProtection="1"/>
    <xf numFmtId="0" fontId="60" fillId="0" borderId="0" xfId="0" applyFont="1" applyFill="1" applyProtection="1"/>
    <xf numFmtId="166" fontId="11" fillId="0" borderId="0" xfId="0" applyNumberFormat="1" applyFont="1" applyFill="1" applyBorder="1" applyAlignment="1" applyProtection="1">
      <alignment horizontal="right"/>
    </xf>
    <xf numFmtId="4" fontId="11" fillId="0" borderId="0" xfId="0" applyNumberFormat="1" applyFont="1" applyFill="1" applyBorder="1" applyProtection="1"/>
    <xf numFmtId="174" fontId="11" fillId="0" borderId="0" xfId="62" applyNumberFormat="1" applyFont="1" applyFill="1" applyBorder="1" applyAlignment="1" applyProtection="1">
      <alignment horizontal="right"/>
    </xf>
    <xf numFmtId="0" fontId="11" fillId="0" borderId="0" xfId="0" applyFont="1" applyFill="1" applyBorder="1" applyProtection="1"/>
    <xf numFmtId="0" fontId="11" fillId="0" borderId="0" xfId="0" applyFont="1" applyFill="1" applyProtection="1"/>
    <xf numFmtId="166" fontId="11" fillId="0" borderId="0" xfId="0" applyNumberFormat="1" applyFont="1" applyFill="1" applyBorder="1" applyAlignment="1">
      <alignment horizontal="right"/>
    </xf>
    <xf numFmtId="4" fontId="11" fillId="0" borderId="0" xfId="0" applyNumberFormat="1" applyFont="1" applyFill="1" applyBorder="1"/>
    <xf numFmtId="0" fontId="11" fillId="0" borderId="0" xfId="0" applyFont="1" applyFill="1"/>
    <xf numFmtId="4" fontId="63" fillId="0" borderId="0" xfId="0" applyNumberFormat="1" applyFont="1" applyFill="1"/>
    <xf numFmtId="0" fontId="37" fillId="0" borderId="0" xfId="0" applyFont="1" applyFill="1"/>
    <xf numFmtId="0" fontId="38" fillId="0" borderId="0" xfId="0" applyFont="1" applyFill="1"/>
    <xf numFmtId="0" fontId="64" fillId="0" borderId="0" xfId="0" applyFont="1" applyFill="1"/>
    <xf numFmtId="0" fontId="1" fillId="0" borderId="0" xfId="0" applyFont="1" applyFill="1" applyProtection="1"/>
    <xf numFmtId="49" fontId="0" fillId="0" borderId="0" xfId="0" applyNumberFormat="1" applyFill="1"/>
    <xf numFmtId="169" fontId="43" fillId="0" borderId="0" xfId="94" applyNumberFormat="1" applyFont="1" applyFill="1" applyBorder="1" applyAlignment="1">
      <alignment horizontal="center" vertical="top"/>
    </xf>
    <xf numFmtId="0" fontId="43" fillId="0" borderId="0" xfId="0" applyFont="1" applyFill="1" applyAlignment="1">
      <alignment horizontal="right"/>
    </xf>
    <xf numFmtId="168" fontId="43" fillId="0" borderId="0" xfId="94" applyNumberFormat="1" applyFont="1" applyFill="1" applyBorder="1" applyAlignment="1">
      <alignment horizontal="right"/>
    </xf>
    <xf numFmtId="4" fontId="43" fillId="0" borderId="0" xfId="94" applyNumberFormat="1" applyFont="1" applyFill="1" applyBorder="1" applyAlignment="1">
      <alignment horizontal="right"/>
    </xf>
    <xf numFmtId="10" fontId="41" fillId="0" borderId="0" xfId="0" applyNumberFormat="1" applyFont="1" applyFill="1" applyBorder="1" applyAlignment="1" applyProtection="1">
      <alignment horizontal="left"/>
      <protection locked="0"/>
    </xf>
    <xf numFmtId="0" fontId="41" fillId="0" borderId="0" xfId="0" applyFont="1" applyFill="1" applyBorder="1" applyAlignment="1" applyProtection="1">
      <alignment horizontal="center"/>
      <protection locked="0"/>
    </xf>
    <xf numFmtId="0" fontId="41" fillId="0" borderId="0" xfId="0" applyFont="1" applyFill="1" applyBorder="1" applyProtection="1">
      <protection locked="0"/>
    </xf>
    <xf numFmtId="0" fontId="41" fillId="0" borderId="0" xfId="0" applyFont="1" applyFill="1" applyProtection="1">
      <protection locked="0"/>
    </xf>
    <xf numFmtId="0" fontId="1" fillId="0" borderId="0" xfId="0" applyFont="1" applyFill="1" applyAlignment="1">
      <alignment horizontal="center" vertical="top"/>
    </xf>
    <xf numFmtId="0" fontId="1" fillId="0" borderId="0" xfId="0" applyFont="1" applyFill="1" applyAlignment="1">
      <alignment horizontal="right"/>
    </xf>
    <xf numFmtId="168" fontId="1" fillId="0" borderId="0" xfId="0" applyNumberFormat="1" applyFont="1" applyFill="1" applyAlignment="1">
      <alignment horizontal="right"/>
    </xf>
    <xf numFmtId="0" fontId="31" fillId="0" borderId="0" xfId="37" applyFont="1" applyFill="1" applyBorder="1"/>
    <xf numFmtId="0" fontId="42" fillId="0" borderId="0" xfId="37" applyFont="1" applyFill="1" applyBorder="1" applyAlignment="1">
      <alignment horizontal="center"/>
    </xf>
    <xf numFmtId="0" fontId="41" fillId="0" borderId="0" xfId="0" applyFont="1" applyFill="1" applyAlignment="1">
      <alignment horizontal="left"/>
    </xf>
    <xf numFmtId="0" fontId="61" fillId="0" borderId="0" xfId="0" applyFont="1" applyFill="1" applyAlignment="1">
      <alignment horizontal="center"/>
    </xf>
    <xf numFmtId="10" fontId="31" fillId="0" borderId="0" xfId="0" applyNumberFormat="1" applyFont="1" applyFill="1" applyBorder="1" applyAlignment="1" applyProtection="1">
      <alignment horizontal="left"/>
      <protection locked="0"/>
    </xf>
    <xf numFmtId="0" fontId="31" fillId="0" borderId="0" xfId="0" applyFont="1" applyFill="1" applyBorder="1" applyAlignment="1" applyProtection="1">
      <alignment horizontal="center"/>
      <protection locked="0"/>
    </xf>
    <xf numFmtId="0" fontId="31" fillId="0" borderId="0" xfId="0" applyFont="1" applyFill="1" applyBorder="1" applyProtection="1">
      <protection locked="0"/>
    </xf>
    <xf numFmtId="0" fontId="31" fillId="0" borderId="0" xfId="0" applyFont="1" applyFill="1" applyProtection="1">
      <protection locked="0"/>
    </xf>
    <xf numFmtId="0" fontId="31" fillId="0" borderId="0" xfId="37" applyFont="1" applyFill="1" applyBorder="1" applyAlignment="1">
      <alignment horizontal="left"/>
    </xf>
    <xf numFmtId="0" fontId="32" fillId="0" borderId="0" xfId="37" applyFill="1"/>
    <xf numFmtId="0" fontId="32" fillId="0" borderId="0" xfId="37" applyFont="1" applyFill="1"/>
    <xf numFmtId="0" fontId="73" fillId="0" borderId="0" xfId="37" applyFont="1" applyFill="1"/>
    <xf numFmtId="0" fontId="31" fillId="0" borderId="0" xfId="37" applyFont="1" applyFill="1" applyBorder="1" applyAlignment="1">
      <alignment horizontal="left" vertical="top"/>
    </xf>
    <xf numFmtId="0" fontId="32" fillId="0" borderId="0" xfId="37" applyFill="1" applyAlignment="1">
      <alignment wrapText="1"/>
    </xf>
    <xf numFmtId="0" fontId="61" fillId="0" borderId="0" xfId="0" applyFont="1" applyFill="1" applyAlignment="1">
      <alignment wrapText="1"/>
    </xf>
    <xf numFmtId="0" fontId="43" fillId="0" borderId="0" xfId="0" applyFont="1" applyFill="1" applyProtection="1">
      <protection locked="0"/>
    </xf>
    <xf numFmtId="0" fontId="61" fillId="0" borderId="0" xfId="0" applyFont="1" applyFill="1"/>
    <xf numFmtId="176" fontId="41" fillId="0" borderId="0" xfId="37" applyNumberFormat="1" applyFont="1" applyFill="1" applyBorder="1" applyAlignment="1">
      <alignment horizontal="left"/>
    </xf>
    <xf numFmtId="2" fontId="31" fillId="0" borderId="0" xfId="37" applyNumberFormat="1" applyFont="1" applyFill="1" applyBorder="1" applyAlignment="1">
      <alignment horizontal="right"/>
    </xf>
    <xf numFmtId="168" fontId="6" fillId="0" borderId="0" xfId="62" applyNumberFormat="1" applyFont="1" applyFill="1" applyBorder="1" applyAlignment="1" applyProtection="1">
      <alignment horizontal="right"/>
      <protection locked="0"/>
    </xf>
    <xf numFmtId="168" fontId="1" fillId="0" borderId="0" xfId="0" applyNumberFormat="1" applyFont="1" applyFill="1" applyProtection="1">
      <protection locked="0"/>
    </xf>
    <xf numFmtId="0" fontId="31" fillId="0" borderId="0" xfId="37" applyFont="1" applyFill="1"/>
    <xf numFmtId="176" fontId="31" fillId="0" borderId="0" xfId="37" applyNumberFormat="1" applyFont="1" applyFill="1" applyBorder="1" applyAlignment="1">
      <alignment horizontal="left"/>
    </xf>
    <xf numFmtId="2" fontId="34" fillId="0" borderId="0" xfId="37" applyNumberFormat="1" applyFont="1" applyFill="1" applyBorder="1" applyAlignment="1">
      <alignment horizontal="right"/>
    </xf>
    <xf numFmtId="0" fontId="33" fillId="0" borderId="0" xfId="37" applyFont="1" applyFill="1"/>
    <xf numFmtId="0" fontId="74" fillId="0" borderId="0" xfId="0" applyFont="1" applyFill="1"/>
    <xf numFmtId="168" fontId="3" fillId="0" borderId="0" xfId="0" applyNumberFormat="1" applyFont="1" applyFill="1" applyAlignment="1"/>
    <xf numFmtId="0" fontId="0" fillId="0" borderId="0" xfId="0" applyFill="1" applyAlignment="1"/>
    <xf numFmtId="0" fontId="55" fillId="0" borderId="0" xfId="0" applyFont="1" applyFill="1" applyAlignment="1">
      <alignment horizontal="left" indent="4"/>
    </xf>
    <xf numFmtId="166" fontId="1" fillId="0" borderId="0" xfId="0" applyNumberFormat="1" applyFont="1" applyFill="1" applyBorder="1" applyAlignment="1" applyProtection="1">
      <alignment horizontal="left" vertical="center"/>
    </xf>
    <xf numFmtId="166" fontId="1" fillId="0" borderId="19" xfId="0" applyNumberFormat="1" applyFont="1" applyFill="1" applyBorder="1" applyAlignment="1" applyProtection="1">
      <alignment horizontal="left" vertical="center"/>
    </xf>
    <xf numFmtId="0" fontId="14" fillId="0" borderId="0" xfId="38" applyFont="1" applyFill="1" applyAlignment="1" applyProtection="1">
      <alignment wrapText="1"/>
    </xf>
    <xf numFmtId="0" fontId="1" fillId="0" borderId="0" xfId="82" applyNumberFormat="1" applyFont="1" applyFill="1" applyBorder="1" applyAlignment="1" applyProtection="1">
      <alignment horizontal="left" vertical="top" wrapText="1"/>
    </xf>
    <xf numFmtId="166" fontId="1" fillId="0" borderId="0" xfId="0" applyNumberFormat="1" applyFont="1" applyFill="1" applyAlignment="1" applyProtection="1">
      <alignment horizontal="center"/>
    </xf>
    <xf numFmtId="0" fontId="14" fillId="0" borderId="0" xfId="0" applyFont="1"/>
    <xf numFmtId="0" fontId="0" fillId="0" borderId="0" xfId="0" applyFill="1" applyAlignment="1" applyProtection="1">
      <alignment horizontal="center"/>
    </xf>
    <xf numFmtId="0" fontId="71" fillId="0" borderId="20" xfId="0" applyFont="1" applyFill="1" applyBorder="1" applyAlignment="1" applyProtection="1">
      <alignment horizontal="right"/>
    </xf>
    <xf numFmtId="166" fontId="1" fillId="0" borderId="19" xfId="0" applyNumberFormat="1" applyFont="1" applyFill="1" applyBorder="1" applyAlignment="1" applyProtection="1">
      <alignment horizontal="center"/>
    </xf>
    <xf numFmtId="169" fontId="3" fillId="0" borderId="0" xfId="26" applyNumberFormat="1" applyFont="1" applyFill="1" applyBorder="1" applyAlignment="1" applyProtection="1">
      <alignment horizontal="center"/>
    </xf>
    <xf numFmtId="0" fontId="3" fillId="0" borderId="0" xfId="26" applyFont="1" applyFill="1" applyBorder="1" applyAlignment="1" applyProtection="1">
      <alignment horizontal="left"/>
    </xf>
    <xf numFmtId="0" fontId="6" fillId="0" borderId="0" xfId="26" applyFont="1" applyFill="1" applyBorder="1" applyAlignment="1" applyProtection="1">
      <alignment horizontal="right"/>
    </xf>
    <xf numFmtId="4" fontId="3" fillId="0" borderId="0" xfId="26" applyNumberFormat="1" applyFont="1" applyFill="1" applyBorder="1" applyAlignment="1" applyProtection="1">
      <alignment horizontal="right"/>
    </xf>
    <xf numFmtId="0" fontId="1" fillId="0" borderId="0" xfId="26" applyFont="1" applyFill="1" applyProtection="1"/>
    <xf numFmtId="0" fontId="1" fillId="0" borderId="0" xfId="26" applyFont="1" applyFill="1" applyBorder="1" applyProtection="1"/>
    <xf numFmtId="169" fontId="7" fillId="0" borderId="0" xfId="26" applyNumberFormat="1" applyFont="1" applyFill="1" applyBorder="1" applyAlignment="1" applyProtection="1">
      <alignment horizontal="center"/>
    </xf>
    <xf numFmtId="0" fontId="1" fillId="0" borderId="0" xfId="26" applyFont="1" applyFill="1" applyBorder="1" applyAlignment="1" applyProtection="1">
      <alignment horizontal="left" vertical="top" wrapText="1"/>
    </xf>
    <xf numFmtId="4" fontId="1" fillId="0" borderId="0" xfId="26" applyNumberFormat="1" applyFont="1" applyFill="1" applyBorder="1" applyAlignment="1" applyProtection="1">
      <alignment horizontal="right"/>
    </xf>
    <xf numFmtId="169" fontId="58" fillId="0" borderId="0" xfId="0" applyNumberFormat="1" applyFont="1" applyFill="1" applyBorder="1" applyAlignment="1" applyProtection="1">
      <alignment horizontal="center" vertical="top"/>
    </xf>
    <xf numFmtId="0" fontId="1" fillId="0" borderId="0" xfId="26" applyNumberFormat="1" applyFont="1" applyFill="1" applyProtection="1"/>
    <xf numFmtId="0" fontId="14" fillId="0" borderId="0" xfId="122" applyNumberFormat="1" applyFont="1" applyFill="1" applyBorder="1" applyAlignment="1" applyProtection="1">
      <alignment horizontal="left" vertical="top" wrapText="1"/>
    </xf>
    <xf numFmtId="0" fontId="1" fillId="0" borderId="0" xfId="0" applyFont="1" applyFill="1" applyBorder="1" applyAlignment="1" applyProtection="1">
      <alignment vertical="top" wrapText="1"/>
    </xf>
    <xf numFmtId="174" fontId="14" fillId="0" borderId="0" xfId="122" applyNumberFormat="1" applyFont="1" applyFill="1" applyBorder="1" applyAlignment="1" applyProtection="1">
      <alignment horizontal="right"/>
      <protection locked="0"/>
    </xf>
    <xf numFmtId="169" fontId="7" fillId="0" borderId="15" xfId="26" applyNumberFormat="1" applyFont="1" applyFill="1" applyBorder="1" applyAlignment="1" applyProtection="1">
      <alignment horizontal="center"/>
    </xf>
    <xf numFmtId="0" fontId="1" fillId="0" borderId="11" xfId="26" applyFont="1" applyFill="1" applyBorder="1" applyAlignment="1" applyProtection="1">
      <alignment horizontal="right"/>
    </xf>
    <xf numFmtId="4" fontId="3" fillId="0" borderId="11" xfId="26" applyNumberFormat="1" applyFont="1" applyFill="1" applyBorder="1" applyAlignment="1" applyProtection="1">
      <alignment horizontal="right"/>
    </xf>
    <xf numFmtId="169" fontId="8" fillId="0" borderId="0" xfId="66" applyNumberFormat="1" applyFont="1" applyFill="1" applyBorder="1" applyAlignment="1" applyProtection="1">
      <alignment horizontal="center" vertical="top"/>
    </xf>
    <xf numFmtId="0" fontId="1" fillId="0" borderId="0" xfId="26" applyFont="1" applyFill="1" applyAlignment="1" applyProtection="1">
      <alignment horizontal="right"/>
    </xf>
    <xf numFmtId="0" fontId="1" fillId="0" borderId="0" xfId="26" applyFont="1" applyFill="1" applyBorder="1" applyAlignment="1" applyProtection="1">
      <alignment horizontal="left"/>
    </xf>
    <xf numFmtId="169" fontId="7" fillId="0" borderId="0" xfId="26" applyNumberFormat="1" applyFont="1" applyFill="1" applyAlignment="1" applyProtection="1">
      <alignment horizontal="center"/>
    </xf>
    <xf numFmtId="0" fontId="1" fillId="0" borderId="0" xfId="26" applyNumberFormat="1" applyFont="1" applyFill="1" applyAlignment="1" applyProtection="1">
      <alignment horizontal="right"/>
    </xf>
    <xf numFmtId="4" fontId="3" fillId="0" borderId="0" xfId="26" applyNumberFormat="1" applyFont="1" applyFill="1" applyAlignment="1" applyProtection="1">
      <alignment horizontal="right"/>
    </xf>
    <xf numFmtId="169" fontId="6" fillId="0" borderId="0" xfId="26" applyNumberFormat="1" applyFont="1" applyFill="1" applyAlignment="1" applyProtection="1">
      <alignment horizontal="center"/>
    </xf>
    <xf numFmtId="0" fontId="14" fillId="0" borderId="0" xfId="26" applyFont="1" applyFill="1" applyAlignment="1" applyProtection="1">
      <alignment vertical="top"/>
    </xf>
    <xf numFmtId="0" fontId="14" fillId="0" borderId="0" xfId="0" applyFont="1" applyFill="1" applyBorder="1" applyAlignment="1" applyProtection="1">
      <alignment vertical="top" wrapText="1" readingOrder="1"/>
    </xf>
    <xf numFmtId="0" fontId="5" fillId="0" borderId="0" xfId="0" applyNumberFormat="1" applyFont="1" applyFill="1" applyBorder="1" applyAlignment="1"/>
    <xf numFmtId="0" fontId="3" fillId="0" borderId="0" xfId="0" applyNumberFormat="1" applyFont="1" applyFill="1" applyBorder="1" applyAlignment="1">
      <alignment horizontal="right"/>
    </xf>
    <xf numFmtId="0" fontId="5" fillId="0" borderId="0" xfId="147" applyNumberFormat="1" applyFont="1" applyFill="1" applyBorder="1" applyAlignment="1" applyProtection="1">
      <alignment horizontal="left"/>
    </xf>
    <xf numFmtId="169" fontId="8" fillId="0" borderId="0" xfId="0" applyNumberFormat="1" applyFont="1" applyFill="1" applyBorder="1" applyAlignment="1">
      <alignment horizontal="center" vertical="top"/>
    </xf>
    <xf numFmtId="0" fontId="1" fillId="0" borderId="0" xfId="0" applyFont="1" applyFill="1" applyBorder="1" applyAlignment="1">
      <alignment horizontal="right"/>
    </xf>
    <xf numFmtId="169" fontId="8" fillId="0" borderId="0" xfId="122" applyNumberFormat="1" applyFont="1" applyFill="1" applyBorder="1" applyAlignment="1" applyProtection="1">
      <alignment horizontal="center" vertical="top"/>
    </xf>
    <xf numFmtId="0" fontId="48" fillId="0" borderId="0" xfId="0" applyNumberFormat="1" applyFont="1" applyFill="1" applyAlignment="1" applyProtection="1">
      <alignment vertical="top" wrapText="1"/>
    </xf>
    <xf numFmtId="0" fontId="14" fillId="0" borderId="0" xfId="122" applyNumberFormat="1" applyFont="1" applyFill="1" applyBorder="1" applyAlignment="1" applyProtection="1">
      <alignment horizontal="right"/>
    </xf>
    <xf numFmtId="0" fontId="5" fillId="0" borderId="0" xfId="0" applyFont="1" applyFill="1" applyBorder="1" applyAlignment="1">
      <alignment horizontal="left"/>
    </xf>
    <xf numFmtId="0" fontId="33" fillId="0" borderId="11" xfId="84" applyNumberFormat="1" applyFont="1" applyFill="1" applyBorder="1" applyAlignment="1">
      <alignment horizontal="left" vertical="center"/>
    </xf>
    <xf numFmtId="174" fontId="3" fillId="0" borderId="13" xfId="0" applyNumberFormat="1" applyFont="1" applyFill="1" applyBorder="1" applyAlignment="1">
      <alignment horizontal="right" vertical="center"/>
    </xf>
    <xf numFmtId="169" fontId="5" fillId="0" borderId="0" xfId="0" applyNumberFormat="1" applyFont="1" applyFill="1" applyAlignment="1" applyProtection="1">
      <alignment horizontal="center" vertical="top"/>
    </xf>
    <xf numFmtId="0" fontId="5" fillId="0" borderId="0" xfId="0" applyNumberFormat="1" applyFont="1" applyFill="1" applyBorder="1" applyAlignment="1" applyProtection="1"/>
    <xf numFmtId="174" fontId="6" fillId="0" borderId="0" xfId="0" applyNumberFormat="1" applyFont="1" applyFill="1" applyAlignment="1" applyProtection="1">
      <alignment horizontal="right"/>
      <protection locked="0"/>
    </xf>
    <xf numFmtId="174" fontId="6" fillId="0" borderId="0" xfId="0" applyNumberFormat="1" applyFont="1" applyFill="1" applyAlignment="1" applyProtection="1">
      <alignment horizontal="right"/>
    </xf>
    <xf numFmtId="4" fontId="10" fillId="0" borderId="0" xfId="0" applyNumberFormat="1" applyFont="1" applyFill="1" applyProtection="1"/>
    <xf numFmtId="174" fontId="7" fillId="0" borderId="0" xfId="122" applyNumberFormat="1" applyFont="1" applyFill="1" applyBorder="1" applyAlignment="1" applyProtection="1">
      <alignment horizontal="right"/>
    </xf>
    <xf numFmtId="4" fontId="1" fillId="0" borderId="0" xfId="0" applyNumberFormat="1" applyFont="1" applyFill="1" applyProtection="1"/>
    <xf numFmtId="174" fontId="6" fillId="0" borderId="0" xfId="0" applyNumberFormat="1" applyFont="1" applyFill="1" applyProtection="1"/>
    <xf numFmtId="0" fontId="6" fillId="0" borderId="0" xfId="0" applyFont="1" applyFill="1" applyProtection="1"/>
    <xf numFmtId="0" fontId="46" fillId="0" borderId="0" xfId="123" applyFont="1" applyFill="1" applyAlignment="1" applyProtection="1">
      <alignment horizontal="left" vertical="top"/>
    </xf>
    <xf numFmtId="0" fontId="1" fillId="0" borderId="0" xfId="0" applyFont="1" applyFill="1" applyBorder="1" applyAlignment="1">
      <alignment horizontal="left"/>
    </xf>
    <xf numFmtId="168" fontId="0" fillId="0" borderId="0" xfId="0" applyNumberFormat="1" applyFill="1"/>
    <xf numFmtId="0" fontId="63" fillId="0" borderId="0" xfId="0" applyNumberFormat="1" applyFont="1" applyFill="1" applyBorder="1" applyAlignment="1" applyProtection="1">
      <alignment vertical="top" wrapText="1"/>
    </xf>
    <xf numFmtId="169" fontId="8" fillId="0" borderId="0" xfId="66" applyNumberFormat="1" applyFont="1" applyFill="1" applyBorder="1" applyAlignment="1" applyProtection="1">
      <alignment horizontal="center"/>
    </xf>
    <xf numFmtId="0" fontId="7" fillId="0" borderId="0" xfId="26" applyNumberFormat="1" applyFont="1" applyFill="1" applyBorder="1" applyAlignment="1" applyProtection="1">
      <alignment horizontal="center"/>
    </xf>
    <xf numFmtId="0" fontId="64" fillId="0" borderId="0" xfId="26" applyNumberFormat="1" applyFont="1" applyFill="1" applyBorder="1" applyAlignment="1" applyProtection="1">
      <alignment horizontal="left" vertical="top"/>
    </xf>
    <xf numFmtId="1" fontId="3" fillId="0" borderId="0" xfId="26" applyNumberFormat="1" applyFont="1" applyFill="1" applyAlignment="1" applyProtection="1">
      <alignment horizontal="center" vertical="top"/>
    </xf>
    <xf numFmtId="0" fontId="61" fillId="0" borderId="0" xfId="26" applyFont="1" applyFill="1" applyBorder="1" applyAlignment="1" applyProtection="1">
      <alignment horizontal="left"/>
    </xf>
    <xf numFmtId="0" fontId="1" fillId="0" borderId="0" xfId="26" quotePrefix="1" applyFont="1" applyFill="1" applyBorder="1" applyAlignment="1" applyProtection="1">
      <alignment horizontal="left" indent="2"/>
    </xf>
    <xf numFmtId="0" fontId="1" fillId="0" borderId="0" xfId="26" applyFont="1" applyFill="1" applyBorder="1" applyAlignment="1" applyProtection="1">
      <alignment horizontal="left" indent="2"/>
    </xf>
    <xf numFmtId="0" fontId="65" fillId="0" borderId="0" xfId="0" applyFont="1" applyFill="1" applyBorder="1" applyProtection="1"/>
    <xf numFmtId="169" fontId="8" fillId="0" borderId="0" xfId="146" applyNumberFormat="1" applyFont="1" applyFill="1" applyBorder="1" applyAlignment="1">
      <alignment horizontal="center" vertical="top"/>
    </xf>
    <xf numFmtId="0" fontId="1" fillId="0" borderId="0" xfId="29" applyFont="1" applyFill="1" applyProtection="1"/>
    <xf numFmtId="0" fontId="1" fillId="0" borderId="0" xfId="122" quotePrefix="1" applyNumberFormat="1" applyFont="1" applyFill="1" applyBorder="1" applyAlignment="1" applyProtection="1">
      <alignment horizontal="left" vertical="top" wrapText="1"/>
    </xf>
    <xf numFmtId="0" fontId="0" fillId="0" borderId="0" xfId="0" applyFill="1" applyBorder="1" applyAlignment="1" applyProtection="1">
      <alignment horizontal="center"/>
    </xf>
    <xf numFmtId="169" fontId="64" fillId="0" borderId="0" xfId="0" applyNumberFormat="1" applyFont="1" applyFill="1" applyAlignment="1">
      <alignment horizontal="center"/>
    </xf>
    <xf numFmtId="0" fontId="64" fillId="0" borderId="0" xfId="0" applyFont="1" applyFill="1" applyAlignment="1"/>
    <xf numFmtId="174" fontId="63" fillId="0" borderId="0" xfId="0" applyNumberFormat="1" applyFont="1" applyFill="1" applyAlignment="1">
      <alignment horizontal="right"/>
    </xf>
    <xf numFmtId="0" fontId="64" fillId="0" borderId="0" xfId="0" applyNumberFormat="1" applyFont="1" applyFill="1" applyBorder="1" applyAlignment="1"/>
    <xf numFmtId="169" fontId="0" fillId="0" borderId="0" xfId="0" applyNumberFormat="1" applyFill="1" applyAlignment="1">
      <alignment horizontal="center"/>
    </xf>
    <xf numFmtId="169" fontId="0" fillId="0" borderId="15" xfId="0" applyNumberFormat="1" applyFill="1" applyBorder="1" applyAlignment="1">
      <alignment horizontal="center" vertical="center"/>
    </xf>
    <xf numFmtId="174" fontId="46" fillId="0" borderId="0" xfId="66" applyNumberFormat="1" applyFont="1" applyFill="1" applyBorder="1" applyAlignment="1" applyProtection="1">
      <alignment horizontal="right"/>
    </xf>
    <xf numFmtId="166" fontId="1" fillId="0" borderId="0" xfId="0" applyNumberFormat="1" applyFont="1" applyFill="1" applyBorder="1" applyAlignment="1" applyProtection="1">
      <alignment horizontal="right"/>
    </xf>
    <xf numFmtId="174" fontId="1" fillId="0" borderId="0" xfId="66" applyNumberFormat="1" applyFont="1" applyFill="1" applyBorder="1" applyAlignment="1" applyProtection="1">
      <alignment horizontal="right" vertical="center"/>
    </xf>
    <xf numFmtId="4" fontId="1" fillId="0" borderId="0" xfId="0" applyNumberFormat="1" applyFont="1" applyFill="1" applyBorder="1" applyProtection="1"/>
    <xf numFmtId="174" fontId="1" fillId="0" borderId="0" xfId="62" applyNumberFormat="1" applyFont="1" applyFill="1" applyBorder="1" applyAlignment="1" applyProtection="1">
      <alignment horizontal="right"/>
    </xf>
    <xf numFmtId="0" fontId="1" fillId="0" borderId="0" xfId="0" applyFont="1" applyFill="1" applyBorder="1" applyProtection="1"/>
    <xf numFmtId="166" fontId="1" fillId="0" borderId="0" xfId="0" applyNumberFormat="1" applyFont="1" applyFill="1" applyBorder="1" applyAlignment="1">
      <alignment horizontal="right"/>
    </xf>
    <xf numFmtId="4" fontId="1" fillId="0" borderId="0" xfId="0" applyNumberFormat="1" applyFont="1" applyFill="1" applyBorder="1"/>
    <xf numFmtId="170" fontId="1" fillId="0" borderId="0" xfId="62" applyNumberFormat="1" applyFont="1" applyFill="1" applyBorder="1"/>
    <xf numFmtId="166" fontId="46" fillId="0" borderId="0" xfId="0" applyNumberFormat="1" applyFont="1" applyFill="1" applyBorder="1" applyAlignment="1" applyProtection="1">
      <alignment horizontal="right" vertical="center"/>
    </xf>
    <xf numFmtId="174" fontId="46" fillId="0" borderId="0" xfId="0" applyNumberFormat="1" applyFont="1" applyFill="1" applyBorder="1" applyAlignment="1" applyProtection="1">
      <alignment horizontal="right" vertical="center"/>
    </xf>
    <xf numFmtId="4" fontId="46" fillId="0" borderId="0" xfId="0" applyNumberFormat="1" applyFont="1" applyFill="1" applyBorder="1" applyAlignment="1" applyProtection="1">
      <alignment vertical="center"/>
    </xf>
    <xf numFmtId="0" fontId="46" fillId="0" borderId="0" xfId="0" applyFont="1" applyFill="1" applyBorder="1" applyAlignment="1" applyProtection="1">
      <alignment vertical="center"/>
    </xf>
    <xf numFmtId="4" fontId="56" fillId="0" borderId="0" xfId="0" applyNumberFormat="1"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4" fontId="0" fillId="0" borderId="0" xfId="0" applyNumberFormat="1" applyFill="1" applyProtection="1"/>
    <xf numFmtId="0" fontId="1" fillId="0" borderId="0" xfId="0" applyFont="1" applyFill="1" applyAlignment="1" applyProtection="1">
      <alignment vertical="top"/>
    </xf>
    <xf numFmtId="0" fontId="6" fillId="0" borderId="0" xfId="0" quotePrefix="1" applyFont="1" applyFill="1" applyAlignment="1" applyProtection="1">
      <alignment vertical="top"/>
    </xf>
    <xf numFmtId="0" fontId="3" fillId="0" borderId="0" xfId="0" applyFont="1" applyFill="1" applyAlignment="1" applyProtection="1">
      <alignment vertical="top" wrapText="1"/>
    </xf>
    <xf numFmtId="169" fontId="8" fillId="0" borderId="0" xfId="149" applyNumberFormat="1" applyFont="1" applyFill="1" applyBorder="1" applyAlignment="1" applyProtection="1">
      <alignment horizontal="center" vertical="top"/>
    </xf>
    <xf numFmtId="0" fontId="0" fillId="0" borderId="0" xfId="0" applyFill="1" applyAlignment="1" applyProtection="1">
      <alignment vertical="top" wrapText="1"/>
    </xf>
    <xf numFmtId="0" fontId="14" fillId="0" borderId="0" xfId="66" applyNumberFormat="1" applyFont="1" applyFill="1" applyBorder="1" applyAlignment="1" applyProtection="1">
      <alignment horizontal="left" vertical="top" wrapText="1"/>
    </xf>
    <xf numFmtId="168" fontId="0" fillId="0" borderId="0" xfId="0" applyNumberFormat="1" applyFill="1" applyBorder="1"/>
    <xf numFmtId="168" fontId="6" fillId="0" borderId="0" xfId="146" applyNumberFormat="1" applyFont="1" applyFill="1" applyBorder="1" applyAlignment="1">
      <alignment horizontal="right"/>
    </xf>
    <xf numFmtId="4" fontId="49" fillId="0" borderId="0" xfId="146" applyNumberFormat="1" applyFont="1" applyFill="1" applyBorder="1" applyAlignment="1">
      <alignment horizontal="right"/>
    </xf>
    <xf numFmtId="0" fontId="1" fillId="22" borderId="0" xfId="0" applyFont="1" applyFill="1"/>
    <xf numFmtId="0" fontId="0" fillId="22" borderId="0" xfId="0" applyFill="1"/>
    <xf numFmtId="169" fontId="6" fillId="22" borderId="0" xfId="0" applyNumberFormat="1" applyFont="1" applyFill="1" applyAlignment="1">
      <alignment horizontal="center"/>
    </xf>
    <xf numFmtId="0" fontId="0" fillId="22" borderId="0" xfId="0" applyNumberFormat="1" applyFill="1"/>
    <xf numFmtId="0" fontId="0" fillId="22" borderId="0" xfId="0" applyFill="1" applyAlignment="1"/>
    <xf numFmtId="0" fontId="0" fillId="0" borderId="19" xfId="0" applyFill="1" applyBorder="1" applyProtection="1"/>
    <xf numFmtId="174" fontId="1" fillId="0" borderId="19" xfId="66" applyNumberFormat="1" applyFont="1" applyFill="1" applyBorder="1" applyAlignment="1" applyProtection="1">
      <alignment horizontal="right" vertical="center"/>
    </xf>
    <xf numFmtId="166" fontId="46" fillId="0" borderId="0" xfId="0" applyNumberFormat="1" applyFont="1" applyFill="1" applyBorder="1" applyAlignment="1" applyProtection="1">
      <alignment horizontal="left"/>
    </xf>
    <xf numFmtId="0" fontId="56" fillId="0" borderId="0" xfId="0" applyFont="1" applyFill="1" applyBorder="1" applyAlignment="1" applyProtection="1">
      <alignment horizontal="left"/>
    </xf>
    <xf numFmtId="166" fontId="46" fillId="0" borderId="0" xfId="0" applyNumberFormat="1" applyFont="1" applyFill="1" applyBorder="1" applyAlignment="1" applyProtection="1">
      <alignment horizontal="left" vertical="center"/>
    </xf>
    <xf numFmtId="0" fontId="56" fillId="0" borderId="0" xfId="0" applyFont="1" applyFill="1" applyBorder="1" applyAlignment="1" applyProtection="1">
      <alignment horizontal="left" vertical="center"/>
    </xf>
    <xf numFmtId="169" fontId="6" fillId="0" borderId="15" xfId="41" applyNumberFormat="1" applyFont="1" applyFill="1" applyBorder="1" applyAlignment="1" applyProtection="1">
      <alignment horizontal="left"/>
    </xf>
    <xf numFmtId="0" fontId="0" fillId="0" borderId="0" xfId="0" applyFill="1"/>
    <xf numFmtId="0" fontId="7" fillId="0" borderId="10" xfId="0" applyNumberFormat="1" applyFont="1" applyFill="1" applyBorder="1" applyAlignment="1">
      <alignment horizontal="center"/>
    </xf>
    <xf numFmtId="0" fontId="1" fillId="0" borderId="0" xfId="0" applyFont="1" applyFill="1" applyBorder="1" applyAlignment="1">
      <alignment horizontal="left" vertical="top" wrapText="1"/>
    </xf>
    <xf numFmtId="169" fontId="8" fillId="0" borderId="12" xfId="146" applyNumberFormat="1" applyFont="1" applyFill="1" applyBorder="1" applyAlignment="1">
      <alignment horizontal="center"/>
    </xf>
    <xf numFmtId="174" fontId="14" fillId="0" borderId="0" xfId="146" applyNumberFormat="1" applyFont="1" applyFill="1" applyBorder="1" applyAlignment="1" applyProtection="1">
      <alignment horizontal="right"/>
      <protection locked="0"/>
    </xf>
    <xf numFmtId="174" fontId="7" fillId="0" borderId="10" xfId="146" applyNumberFormat="1" applyFont="1" applyFill="1" applyBorder="1" applyAlignment="1">
      <alignment horizontal="right"/>
    </xf>
    <xf numFmtId="174" fontId="7" fillId="0" borderId="14" xfId="146" applyNumberFormat="1" applyFont="1" applyFill="1" applyBorder="1" applyAlignment="1">
      <alignment horizontal="right"/>
    </xf>
    <xf numFmtId="0" fontId="14" fillId="0" borderId="0" xfId="0" quotePrefix="1"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left" vertical="top" wrapText="1"/>
    </xf>
    <xf numFmtId="174" fontId="1" fillId="0" borderId="0" xfId="146" applyNumberFormat="1" applyFont="1" applyFill="1" applyBorder="1" applyAlignment="1">
      <alignment horizontal="right"/>
    </xf>
    <xf numFmtId="174" fontId="1" fillId="0" borderId="0" xfId="0" applyNumberFormat="1" applyFont="1" applyFill="1" applyBorder="1" applyAlignment="1">
      <alignment horizontal="right"/>
    </xf>
    <xf numFmtId="0" fontId="1" fillId="0" borderId="0" xfId="0" applyFont="1" applyFill="1" applyBorder="1" applyAlignment="1">
      <alignment horizontal="left" wrapText="1"/>
    </xf>
    <xf numFmtId="174" fontId="7" fillId="0" borderId="0" xfId="62" applyNumberFormat="1" applyFont="1" applyFill="1" applyBorder="1" applyAlignment="1" applyProtection="1">
      <alignment horizontal="right"/>
      <protection locked="0"/>
    </xf>
    <xf numFmtId="174" fontId="7" fillId="0" borderId="0" xfId="62" applyNumberFormat="1" applyFont="1" applyFill="1" applyBorder="1" applyAlignment="1" applyProtection="1">
      <alignment horizontal="right"/>
    </xf>
    <xf numFmtId="174" fontId="14" fillId="0" borderId="0" xfId="65" applyNumberFormat="1" applyFont="1" applyFill="1" applyBorder="1" applyAlignment="1" applyProtection="1">
      <alignment horizontal="right"/>
    </xf>
    <xf numFmtId="174" fontId="33" fillId="0" borderId="13" xfId="62" applyNumberFormat="1" applyFont="1" applyFill="1" applyBorder="1" applyAlignment="1" applyProtection="1">
      <alignment horizontal="right" vertical="center"/>
    </xf>
    <xf numFmtId="174" fontId="14" fillId="0" borderId="0" xfId="38" applyNumberFormat="1" applyFont="1" applyFill="1" applyAlignment="1" applyProtection="1">
      <alignment horizontal="right" wrapText="1"/>
    </xf>
    <xf numFmtId="174" fontId="14" fillId="0" borderId="0" xfId="38" applyNumberFormat="1" applyFont="1" applyFill="1" applyBorder="1" applyAlignment="1" applyProtection="1">
      <alignment horizontal="right" wrapText="1"/>
    </xf>
    <xf numFmtId="174" fontId="14" fillId="19" borderId="0" xfId="38" applyNumberFormat="1" applyFont="1" applyFill="1" applyAlignment="1" applyProtection="1">
      <alignment horizontal="right" wrapText="1"/>
    </xf>
    <xf numFmtId="174" fontId="1" fillId="0" borderId="0" xfId="41" applyNumberFormat="1" applyFont="1" applyFill="1" applyAlignment="1" applyProtection="1">
      <alignment horizontal="right"/>
    </xf>
    <xf numFmtId="174" fontId="2" fillId="0" borderId="0" xfId="41" applyNumberFormat="1" applyFont="1" applyFill="1" applyAlignment="1" applyProtection="1">
      <alignment horizontal="right"/>
    </xf>
    <xf numFmtId="174" fontId="6" fillId="0" borderId="0" xfId="41" applyNumberFormat="1" applyFont="1" applyFill="1" applyAlignment="1" applyProtection="1">
      <alignment horizontal="right"/>
    </xf>
    <xf numFmtId="174" fontId="33" fillId="0" borderId="13" xfId="65" applyNumberFormat="1" applyFont="1" applyFill="1" applyBorder="1" applyAlignment="1" applyProtection="1">
      <alignment horizontal="right" vertical="center"/>
    </xf>
    <xf numFmtId="174" fontId="7" fillId="19" borderId="0" xfId="62" applyNumberFormat="1" applyFont="1" applyFill="1" applyBorder="1" applyAlignment="1" applyProtection="1">
      <alignment horizontal="right"/>
    </xf>
    <xf numFmtId="174" fontId="11" fillId="0" borderId="0" xfId="62" applyNumberFormat="1" applyFont="1" applyFill="1" applyBorder="1"/>
    <xf numFmtId="174" fontId="6" fillId="0" borderId="0" xfId="62" applyNumberFormat="1" applyFont="1" applyFill="1" applyBorder="1" applyAlignment="1" applyProtection="1">
      <alignment horizontal="right"/>
    </xf>
    <xf numFmtId="174" fontId="14" fillId="0" borderId="0" xfId="62" applyNumberFormat="1" applyFont="1" applyFill="1" applyBorder="1" applyAlignment="1" applyProtection="1">
      <alignment horizontal="right"/>
    </xf>
    <xf numFmtId="174" fontId="1" fillId="19" borderId="0" xfId="0" applyNumberFormat="1" applyFont="1" applyFill="1" applyAlignment="1" applyProtection="1">
      <alignment horizontal="right"/>
    </xf>
    <xf numFmtId="174" fontId="14" fillId="19" borderId="0" xfId="62" applyNumberFormat="1" applyFont="1" applyFill="1" applyBorder="1" applyAlignment="1" applyProtection="1">
      <alignment horizontal="right"/>
    </xf>
    <xf numFmtId="166" fontId="46" fillId="0" borderId="0" xfId="0" applyNumberFormat="1" applyFont="1" applyFill="1" applyAlignment="1" applyProtection="1">
      <alignment horizontal="center"/>
    </xf>
    <xf numFmtId="0" fontId="31" fillId="0" borderId="0" xfId="37" applyFont="1" applyFill="1" applyBorder="1" applyAlignment="1" applyProtection="1">
      <alignment horizontal="center"/>
    </xf>
    <xf numFmtId="0" fontId="71" fillId="0" borderId="0" xfId="0" applyFont="1" applyFill="1" applyBorder="1" applyAlignment="1" applyProtection="1">
      <alignment horizontal="center"/>
    </xf>
    <xf numFmtId="166" fontId="46"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174" fontId="14" fillId="0" borderId="0" xfId="0" applyNumberFormat="1" applyFont="1" applyFill="1" applyBorder="1" applyAlignment="1" applyProtection="1">
      <alignment horizontal="right"/>
    </xf>
    <xf numFmtId="174" fontId="14" fillId="0" borderId="0" xfId="0" applyNumberFormat="1" applyFont="1" applyFill="1" applyAlignment="1" applyProtection="1">
      <alignment horizontal="right"/>
    </xf>
    <xf numFmtId="174" fontId="14" fillId="0" borderId="0" xfId="0" applyNumberFormat="1" applyFont="1" applyFill="1" applyAlignment="1" applyProtection="1">
      <alignment horizontal="right"/>
      <protection locked="0"/>
    </xf>
    <xf numFmtId="174" fontId="14" fillId="0" borderId="0" xfId="62" applyNumberFormat="1" applyFont="1" applyFill="1" applyBorder="1" applyAlignment="1" applyProtection="1">
      <alignment horizontal="right"/>
      <protection locked="0"/>
    </xf>
    <xf numFmtId="174" fontId="0" fillId="0" borderId="0" xfId="0" applyNumberFormat="1" applyFill="1" applyAlignment="1" applyProtection="1">
      <alignment horizontal="right"/>
      <protection locked="0"/>
    </xf>
    <xf numFmtId="174" fontId="2" fillId="0" borderId="0" xfId="75" applyNumberFormat="1" applyFont="1" applyFill="1" applyBorder="1" applyAlignment="1" applyProtection="1">
      <alignment horizontal="right"/>
    </xf>
    <xf numFmtId="174" fontId="7" fillId="0" borderId="0" xfId="75" applyNumberFormat="1" applyFont="1" applyFill="1" applyBorder="1" applyAlignment="1" applyProtection="1">
      <alignment horizontal="right"/>
    </xf>
    <xf numFmtId="174" fontId="33" fillId="0" borderId="13" xfId="75" applyNumberFormat="1" applyFont="1" applyFill="1" applyBorder="1" applyAlignment="1" applyProtection="1">
      <alignment horizontal="right" vertical="center"/>
    </xf>
    <xf numFmtId="174" fontId="6" fillId="0" borderId="0" xfId="75" applyNumberFormat="1" applyFont="1" applyFill="1" applyBorder="1" applyAlignment="1" applyProtection="1">
      <alignment horizontal="right"/>
    </xf>
    <xf numFmtId="174" fontId="3" fillId="0" borderId="13" xfId="25" applyNumberFormat="1" applyFont="1" applyFill="1" applyBorder="1" applyAlignment="1" applyProtection="1">
      <alignment horizontal="right"/>
    </xf>
    <xf numFmtId="174" fontId="1" fillId="0" borderId="0" xfId="62" applyNumberFormat="1" applyFont="1" applyFill="1" applyBorder="1"/>
    <xf numFmtId="174" fontId="1" fillId="0" borderId="0" xfId="66" applyNumberFormat="1" applyFont="1" applyFill="1" applyBorder="1" applyAlignment="1" applyProtection="1">
      <alignment horizontal="right"/>
    </xf>
    <xf numFmtId="174" fontId="1" fillId="0" borderId="11" xfId="26" applyNumberFormat="1" applyFont="1" applyFill="1" applyBorder="1" applyAlignment="1" applyProtection="1">
      <alignment horizontal="right"/>
    </xf>
    <xf numFmtId="174" fontId="3" fillId="0" borderId="13" xfId="26" applyNumberFormat="1" applyFont="1" applyFill="1" applyBorder="1" applyAlignment="1" applyProtection="1">
      <alignment horizontal="right"/>
    </xf>
    <xf numFmtId="174" fontId="1" fillId="0" borderId="0" xfId="26" applyNumberFormat="1" applyFont="1" applyFill="1" applyAlignment="1" applyProtection="1">
      <alignment horizontal="right"/>
    </xf>
    <xf numFmtId="174" fontId="14" fillId="0" borderId="0" xfId="39" applyNumberFormat="1" applyFont="1" applyFill="1" applyAlignment="1" applyProtection="1">
      <alignment horizontal="right" wrapText="1"/>
    </xf>
    <xf numFmtId="174" fontId="14" fillId="0" borderId="0" xfId="122" applyNumberFormat="1" applyFont="1" applyFill="1" applyBorder="1" applyAlignment="1" applyProtection="1">
      <alignment horizontal="right"/>
    </xf>
    <xf numFmtId="174" fontId="3" fillId="0" borderId="0" xfId="0" applyNumberFormat="1" applyFont="1" applyFill="1" applyAlignment="1" applyProtection="1">
      <alignment horizontal="right"/>
    </xf>
    <xf numFmtId="174" fontId="14" fillId="0" borderId="0" xfId="0" applyNumberFormat="1" applyFont="1" applyFill="1" applyBorder="1" applyAlignment="1" applyProtection="1">
      <alignment horizontal="right"/>
      <protection locked="0"/>
    </xf>
    <xf numFmtId="174" fontId="1" fillId="0" borderId="0" xfId="0" applyNumberFormat="1" applyFont="1" applyFill="1" applyBorder="1" applyAlignment="1" applyProtection="1">
      <alignment horizontal="right"/>
      <protection locked="0"/>
    </xf>
    <xf numFmtId="174" fontId="7" fillId="0" borderId="0" xfId="66" applyNumberFormat="1" applyFont="1" applyFill="1" applyBorder="1" applyAlignment="1" applyProtection="1">
      <alignment horizontal="right"/>
    </xf>
    <xf numFmtId="174" fontId="14" fillId="0" borderId="0" xfId="66" applyNumberFormat="1" applyFont="1" applyFill="1" applyAlignment="1" applyProtection="1">
      <alignment horizontal="right"/>
    </xf>
    <xf numFmtId="174" fontId="14" fillId="0" borderId="19" xfId="61" applyNumberFormat="1" applyFont="1" applyFill="1" applyBorder="1" applyAlignment="1" applyProtection="1">
      <alignment horizontal="right"/>
    </xf>
    <xf numFmtId="174" fontId="6" fillId="0" borderId="0" xfId="0" quotePrefix="1" applyNumberFormat="1" applyFont="1" applyFill="1" applyAlignment="1">
      <alignment horizontal="right" vertical="top" wrapText="1"/>
    </xf>
    <xf numFmtId="174" fontId="14" fillId="0" borderId="0" xfId="77" applyNumberFormat="1" applyFont="1" applyFill="1" applyBorder="1" applyAlignment="1" applyProtection="1">
      <alignment horizontal="right"/>
    </xf>
    <xf numFmtId="174" fontId="1" fillId="0" borderId="0" xfId="62" applyNumberFormat="1" applyFont="1" applyFill="1" applyBorder="1" applyAlignment="1" applyProtection="1">
      <alignment horizontal="right"/>
      <protection locked="0"/>
    </xf>
    <xf numFmtId="174" fontId="0" fillId="0" borderId="11" xfId="0" applyNumberFormat="1" applyFill="1" applyBorder="1" applyAlignment="1">
      <alignment horizontal="right" vertical="center"/>
    </xf>
    <xf numFmtId="174" fontId="5" fillId="0" borderId="0" xfId="146" applyNumberFormat="1" applyFont="1" applyFill="1" applyBorder="1" applyAlignment="1">
      <alignment horizontal="right"/>
    </xf>
    <xf numFmtId="174" fontId="63" fillId="0" borderId="0" xfId="0" applyNumberFormat="1" applyFont="1" applyFill="1" applyBorder="1" applyAlignment="1" applyProtection="1">
      <alignment horizontal="right" vertical="center"/>
    </xf>
    <xf numFmtId="174" fontId="63" fillId="0" borderId="19" xfId="0" applyNumberFormat="1" applyFont="1" applyFill="1" applyBorder="1" applyAlignment="1" applyProtection="1">
      <alignment horizontal="right" vertical="center"/>
    </xf>
    <xf numFmtId="174" fontId="1" fillId="0" borderId="0" xfId="0" applyNumberFormat="1" applyFont="1" applyFill="1" applyAlignment="1" applyProtection="1">
      <alignment horizontal="right"/>
      <protection locked="0"/>
    </xf>
    <xf numFmtId="168" fontId="1" fillId="0" borderId="11" xfId="0" applyNumberFormat="1" applyFont="1" applyFill="1" applyBorder="1" applyAlignment="1">
      <alignment horizontal="right" vertical="center"/>
    </xf>
    <xf numFmtId="0" fontId="5" fillId="0" borderId="0" xfId="94" applyNumberFormat="1" applyFont="1" applyFill="1" applyBorder="1" applyAlignment="1" applyProtection="1"/>
    <xf numFmtId="2" fontId="47" fillId="0" borderId="0" xfId="0" applyNumberFormat="1" applyFont="1" applyFill="1" applyAlignment="1" applyProtection="1">
      <alignment horizontal="left" vertical="top" wrapText="1"/>
    </xf>
    <xf numFmtId="49" fontId="47" fillId="0" borderId="0" xfId="0" applyNumberFormat="1" applyFont="1" applyFill="1" applyAlignment="1" applyProtection="1">
      <alignment horizontal="left" vertical="top" wrapText="1"/>
    </xf>
    <xf numFmtId="49" fontId="47" fillId="0" borderId="0" xfId="0" quotePrefix="1" applyNumberFormat="1" applyFont="1" applyFill="1" applyAlignment="1" applyProtection="1">
      <alignment horizontal="left" vertical="top" wrapText="1"/>
    </xf>
    <xf numFmtId="49" fontId="78" fillId="0" borderId="0" xfId="0" quotePrefix="1" applyNumberFormat="1" applyFont="1" applyFill="1" applyAlignment="1" applyProtection="1">
      <alignment horizontal="left" vertical="top" wrapText="1"/>
    </xf>
    <xf numFmtId="2" fontId="47" fillId="0" borderId="0" xfId="0" quotePrefix="1" applyNumberFormat="1" applyFont="1" applyFill="1" applyAlignment="1" applyProtection="1">
      <alignment horizontal="left" vertical="top" wrapText="1"/>
    </xf>
    <xf numFmtId="169" fontId="8" fillId="0" borderId="12" xfId="146" applyNumberFormat="1" applyFont="1" applyFill="1" applyBorder="1" applyAlignment="1" applyProtection="1">
      <alignment horizontal="center"/>
    </xf>
    <xf numFmtId="0" fontId="7" fillId="0" borderId="10" xfId="0" applyNumberFormat="1" applyFont="1" applyFill="1" applyBorder="1" applyAlignment="1" applyProtection="1">
      <alignment horizontal="center"/>
    </xf>
    <xf numFmtId="174" fontId="7" fillId="0" borderId="10" xfId="146" applyNumberFormat="1" applyFont="1" applyFill="1" applyBorder="1" applyAlignment="1" applyProtection="1">
      <alignment horizontal="right"/>
    </xf>
    <xf numFmtId="174" fontId="7" fillId="0" borderId="14" xfId="146" applyNumberFormat="1" applyFont="1" applyFill="1" applyBorder="1" applyAlignment="1" applyProtection="1">
      <alignment horizontal="right"/>
    </xf>
    <xf numFmtId="0" fontId="0" fillId="0" borderId="0" xfId="94" applyNumberFormat="1" applyFont="1" applyFill="1" applyBorder="1" applyAlignment="1" applyProtection="1">
      <alignment vertical="top" wrapText="1"/>
    </xf>
    <xf numFmtId="174" fontId="1" fillId="0" borderId="0" xfId="0" applyNumberFormat="1" applyFont="1" applyFill="1" applyBorder="1" applyAlignment="1" applyProtection="1">
      <alignment horizontal="right"/>
    </xf>
    <xf numFmtId="0" fontId="0" fillId="0" borderId="0" xfId="0" applyFill="1" applyAlignment="1" applyProtection="1">
      <alignment wrapText="1"/>
    </xf>
    <xf numFmtId="0" fontId="14" fillId="0" borderId="0" xfId="65" applyNumberFormat="1" applyFont="1" applyFill="1" applyBorder="1" applyAlignment="1" applyProtection="1">
      <alignment vertical="top" wrapText="1"/>
    </xf>
    <xf numFmtId="0" fontId="63" fillId="0" borderId="0" xfId="94" applyNumberFormat="1" applyFont="1" applyFill="1" applyBorder="1" applyAlignment="1" applyProtection="1">
      <alignment horizontal="left" vertical="top" wrapText="1"/>
    </xf>
    <xf numFmtId="0" fontId="63" fillId="0" borderId="0" xfId="94" quotePrefix="1" applyNumberFormat="1" applyFont="1" applyFill="1" applyBorder="1" applyAlignment="1" applyProtection="1">
      <alignment horizontal="left" vertical="top" wrapText="1"/>
    </xf>
    <xf numFmtId="0" fontId="1" fillId="0" borderId="0" xfId="94" applyNumberFormat="1" applyFont="1" applyFill="1" applyBorder="1" applyAlignment="1" applyProtection="1">
      <alignment vertical="top" wrapText="1"/>
    </xf>
    <xf numFmtId="0" fontId="1" fillId="0" borderId="0" xfId="94" applyNumberFormat="1" applyFont="1" applyFill="1" applyBorder="1" applyAlignment="1" applyProtection="1">
      <alignment horizontal="left" vertical="top" wrapText="1"/>
    </xf>
    <xf numFmtId="0" fontId="0" fillId="21" borderId="0" xfId="0" applyFill="1" applyProtection="1"/>
    <xf numFmtId="0" fontId="1" fillId="19" borderId="0" xfId="41" applyFill="1" applyProtection="1"/>
    <xf numFmtId="169" fontId="8" fillId="0" borderId="0" xfId="83" applyNumberFormat="1" applyFont="1" applyFill="1" applyBorder="1" applyAlignment="1" applyProtection="1">
      <alignment horizontal="center" vertical="top"/>
    </xf>
    <xf numFmtId="0" fontId="14" fillId="0" borderId="0" xfId="38" applyFont="1" applyFill="1" applyBorder="1" applyAlignment="1" applyProtection="1">
      <alignment wrapText="1"/>
    </xf>
    <xf numFmtId="174" fontId="1" fillId="19" borderId="0" xfId="0" applyNumberFormat="1" applyFont="1" applyFill="1" applyBorder="1" applyAlignment="1" applyProtection="1">
      <alignment horizontal="right"/>
    </xf>
    <xf numFmtId="0" fontId="0" fillId="19" borderId="0" xfId="0" applyFill="1" applyBorder="1" applyProtection="1"/>
    <xf numFmtId="0" fontId="0" fillId="19" borderId="0" xfId="0" applyFill="1" applyProtection="1"/>
    <xf numFmtId="174" fontId="8" fillId="0" borderId="0" xfId="0" applyNumberFormat="1" applyFont="1" applyFill="1" applyBorder="1" applyAlignment="1" applyProtection="1">
      <alignment horizontal="right"/>
      <protection locked="0"/>
    </xf>
    <xf numFmtId="0" fontId="1" fillId="0" borderId="0" xfId="41" applyNumberFormat="1" applyFont="1" applyFill="1" applyAlignment="1" applyProtection="1">
      <alignment horizontal="right"/>
    </xf>
    <xf numFmtId="168" fontId="3" fillId="0" borderId="0" xfId="41" applyNumberFormat="1" applyFont="1" applyFill="1" applyAlignment="1" applyProtection="1">
      <alignment horizontal="right"/>
    </xf>
    <xf numFmtId="0" fontId="2" fillId="0" borderId="0" xfId="41" applyNumberFormat="1" applyFont="1" applyFill="1" applyAlignment="1" applyProtection="1">
      <alignment horizontal="right"/>
    </xf>
    <xf numFmtId="0" fontId="5" fillId="0" borderId="0" xfId="41" applyNumberFormat="1" applyFont="1" applyFill="1" applyAlignment="1" applyProtection="1">
      <alignment horizontal="right"/>
    </xf>
    <xf numFmtId="168" fontId="2" fillId="0" borderId="0" xfId="41" applyNumberFormat="1" applyFont="1" applyFill="1" applyAlignment="1" applyProtection="1">
      <alignment horizontal="right"/>
    </xf>
    <xf numFmtId="0" fontId="7" fillId="0" borderId="10" xfId="0" applyNumberFormat="1" applyFont="1" applyFill="1" applyBorder="1" applyAlignment="1">
      <alignment horizontal="right"/>
    </xf>
    <xf numFmtId="168" fontId="8" fillId="0" borderId="10" xfId="0" applyNumberFormat="1" applyFont="1" applyFill="1" applyBorder="1" applyAlignment="1">
      <alignment horizontal="right"/>
    </xf>
    <xf numFmtId="0" fontId="7" fillId="0" borderId="0" xfId="41" applyNumberFormat="1" applyFont="1" applyFill="1" applyBorder="1" applyAlignment="1" applyProtection="1">
      <alignment horizontal="right"/>
    </xf>
    <xf numFmtId="168" fontId="7" fillId="0" borderId="0" xfId="41" applyNumberFormat="1" applyFont="1" applyFill="1" applyBorder="1" applyAlignment="1" applyProtection="1">
      <alignment horizontal="right"/>
    </xf>
    <xf numFmtId="0" fontId="14" fillId="0" borderId="0" xfId="65" applyNumberFormat="1" applyFont="1" applyFill="1" applyBorder="1" applyAlignment="1" applyProtection="1">
      <alignment horizontal="right"/>
    </xf>
    <xf numFmtId="168" fontId="14" fillId="0" borderId="0" xfId="41" applyNumberFormat="1" applyFont="1" applyFill="1" applyAlignment="1" applyProtection="1">
      <alignment horizontal="right"/>
    </xf>
    <xf numFmtId="168" fontId="14" fillId="0" borderId="0" xfId="65" applyNumberFormat="1" applyFont="1" applyFill="1" applyBorder="1" applyAlignment="1" applyProtection="1">
      <alignment horizontal="right"/>
    </xf>
    <xf numFmtId="0" fontId="14" fillId="0" borderId="0" xfId="41" applyNumberFormat="1" applyFont="1" applyFill="1" applyBorder="1" applyAlignment="1" applyProtection="1">
      <alignment horizontal="right"/>
    </xf>
    <xf numFmtId="0" fontId="14" fillId="0" borderId="11" xfId="65" applyNumberFormat="1" applyFont="1" applyFill="1" applyBorder="1" applyAlignment="1" applyProtection="1">
      <alignment horizontal="right"/>
    </xf>
    <xf numFmtId="168" fontId="33" fillId="0" borderId="11" xfId="65" applyNumberFormat="1" applyFont="1" applyFill="1" applyBorder="1" applyAlignment="1" applyProtection="1">
      <alignment horizontal="right"/>
    </xf>
    <xf numFmtId="0" fontId="7" fillId="19" borderId="0" xfId="41" applyNumberFormat="1" applyFont="1" applyFill="1" applyBorder="1" applyAlignment="1" applyProtection="1">
      <alignment horizontal="right"/>
    </xf>
    <xf numFmtId="168" fontId="7" fillId="19" borderId="0" xfId="41" applyNumberFormat="1" applyFont="1" applyFill="1" applyBorder="1" applyAlignment="1" applyProtection="1">
      <alignment horizontal="right"/>
    </xf>
    <xf numFmtId="0" fontId="6" fillId="0" borderId="0" xfId="25" applyFont="1" applyFill="1" applyBorder="1" applyAlignment="1" applyProtection="1">
      <alignment horizontal="right"/>
    </xf>
    <xf numFmtId="4" fontId="3" fillId="0" borderId="0" xfId="25" applyNumberFormat="1" applyFont="1" applyFill="1" applyBorder="1" applyAlignment="1" applyProtection="1">
      <alignment horizontal="right"/>
    </xf>
    <xf numFmtId="4" fontId="1" fillId="0" borderId="0" xfId="25" applyNumberFormat="1" applyFont="1" applyFill="1" applyBorder="1" applyAlignment="1" applyProtection="1">
      <alignment horizontal="right"/>
    </xf>
    <xf numFmtId="0" fontId="14" fillId="0" borderId="0" xfId="29" applyNumberFormat="1" applyFont="1" applyFill="1" applyBorder="1" applyAlignment="1" applyProtection="1">
      <alignment horizontal="right"/>
    </xf>
    <xf numFmtId="168" fontId="14" fillId="0" borderId="0" xfId="29" applyNumberFormat="1" applyFont="1" applyFill="1" applyAlignment="1" applyProtection="1">
      <alignment horizontal="right"/>
    </xf>
    <xf numFmtId="168" fontId="14" fillId="0" borderId="0" xfId="95" applyNumberFormat="1" applyFont="1" applyFill="1" applyAlignment="1" applyProtection="1">
      <alignment horizontal="right"/>
    </xf>
    <xf numFmtId="0" fontId="59" fillId="0" borderId="11" xfId="25" applyFont="1" applyFill="1" applyBorder="1" applyAlignment="1" applyProtection="1">
      <alignment horizontal="right"/>
    </xf>
    <xf numFmtId="4" fontId="3" fillId="0" borderId="11" xfId="25" applyNumberFormat="1" applyFont="1" applyFill="1" applyBorder="1" applyAlignment="1" applyProtection="1">
      <alignment horizontal="right"/>
    </xf>
    <xf numFmtId="0" fontId="6" fillId="19" borderId="0" xfId="25" applyFont="1" applyFill="1" applyBorder="1" applyAlignment="1" applyProtection="1">
      <alignment horizontal="right"/>
    </xf>
    <xf numFmtId="4" fontId="3" fillId="19" borderId="0" xfId="25" applyNumberFormat="1" applyFont="1" applyFill="1" applyBorder="1" applyAlignment="1" applyProtection="1">
      <alignment horizontal="right"/>
    </xf>
    <xf numFmtId="0" fontId="59" fillId="19" borderId="0" xfId="25" applyFont="1" applyFill="1" applyAlignment="1" applyProtection="1">
      <alignment horizontal="right"/>
    </xf>
    <xf numFmtId="4" fontId="1" fillId="19" borderId="0" xfId="25" applyNumberFormat="1" applyFont="1" applyFill="1" applyBorder="1" applyAlignment="1" applyProtection="1">
      <alignment horizontal="right"/>
    </xf>
    <xf numFmtId="0" fontId="59" fillId="19" borderId="0" xfId="25" applyNumberFormat="1" applyFont="1" applyFill="1" applyAlignment="1" applyProtection="1">
      <alignment horizontal="right"/>
    </xf>
    <xf numFmtId="4" fontId="3" fillId="19" borderId="0" xfId="25" applyNumberFormat="1" applyFont="1" applyFill="1" applyAlignment="1" applyProtection="1">
      <alignment horizontal="right"/>
    </xf>
    <xf numFmtId="0" fontId="2" fillId="0" borderId="0" xfId="75" applyNumberFormat="1" applyFont="1" applyFill="1" applyBorder="1" applyAlignment="1" applyProtection="1">
      <alignment horizontal="right"/>
    </xf>
    <xf numFmtId="168" fontId="2" fillId="0" borderId="0" xfId="75" applyNumberFormat="1" applyFont="1" applyFill="1" applyBorder="1" applyAlignment="1" applyProtection="1">
      <alignment horizontal="right"/>
    </xf>
    <xf numFmtId="0" fontId="7" fillId="0" borderId="0" xfId="0" applyNumberFormat="1" applyFont="1" applyFill="1" applyBorder="1" applyAlignment="1" applyProtection="1">
      <alignment horizontal="right"/>
    </xf>
    <xf numFmtId="168" fontId="8" fillId="0" borderId="0" xfId="0" applyNumberFormat="1" applyFont="1" applyFill="1" applyBorder="1" applyAlignment="1" applyProtection="1">
      <alignment horizontal="right"/>
    </xf>
    <xf numFmtId="168" fontId="14" fillId="0" borderId="0" xfId="94" applyNumberFormat="1" applyFont="1" applyFill="1" applyBorder="1" applyAlignment="1" applyProtection="1">
      <alignment horizontal="right"/>
    </xf>
    <xf numFmtId="0" fontId="14" fillId="0" borderId="0" xfId="39" applyNumberFormat="1" applyFont="1" applyFill="1" applyBorder="1" applyAlignment="1" applyProtection="1">
      <alignment horizontal="right"/>
    </xf>
    <xf numFmtId="0" fontId="14" fillId="0" borderId="11" xfId="0" applyNumberFormat="1" applyFont="1" applyFill="1" applyBorder="1" applyAlignment="1" applyProtection="1">
      <alignment horizontal="right"/>
    </xf>
    <xf numFmtId="168" fontId="14" fillId="0" borderId="11" xfId="0" applyNumberFormat="1" applyFont="1" applyFill="1" applyBorder="1" applyAlignment="1" applyProtection="1">
      <alignment horizontal="right"/>
    </xf>
    <xf numFmtId="0" fontId="6" fillId="0" borderId="0" xfId="0" applyNumberFormat="1" applyFont="1" applyFill="1" applyBorder="1" applyAlignment="1" applyProtection="1">
      <alignment horizontal="right"/>
    </xf>
    <xf numFmtId="168" fontId="2" fillId="0" borderId="0" xfId="0" applyNumberFormat="1" applyFont="1" applyFill="1" applyBorder="1" applyAlignment="1" applyProtection="1">
      <alignment horizontal="right"/>
    </xf>
    <xf numFmtId="0" fontId="1" fillId="19" borderId="0" xfId="0" applyNumberFormat="1" applyFont="1" applyFill="1" applyAlignment="1" applyProtection="1">
      <alignment horizontal="right"/>
    </xf>
    <xf numFmtId="168" fontId="3" fillId="19" borderId="0" xfId="0" applyNumberFormat="1" applyFont="1" applyFill="1" applyAlignment="1" applyProtection="1">
      <alignment horizontal="right"/>
    </xf>
    <xf numFmtId="0" fontId="6" fillId="0" borderId="0" xfId="62" applyNumberFormat="1" applyFont="1" applyFill="1" applyBorder="1" applyAlignment="1" applyProtection="1">
      <alignment horizontal="right"/>
    </xf>
    <xf numFmtId="168" fontId="3" fillId="0" borderId="0" xfId="62" applyNumberFormat="1" applyFont="1" applyFill="1" applyBorder="1" applyAlignment="1" applyProtection="1">
      <alignment horizontal="right"/>
    </xf>
    <xf numFmtId="168" fontId="7" fillId="0" borderId="0" xfId="0" applyNumberFormat="1" applyFont="1" applyFill="1" applyBorder="1" applyAlignment="1" applyProtection="1">
      <alignment horizontal="right"/>
    </xf>
    <xf numFmtId="0" fontId="14" fillId="0" borderId="0" xfId="62" applyNumberFormat="1" applyFont="1" applyFill="1" applyBorder="1" applyAlignment="1" applyProtection="1">
      <alignment horizontal="right"/>
    </xf>
    <xf numFmtId="0" fontId="14" fillId="0" borderId="11" xfId="62" applyNumberFormat="1" applyFont="1" applyFill="1" applyBorder="1" applyAlignment="1" applyProtection="1">
      <alignment horizontal="right"/>
    </xf>
    <xf numFmtId="168" fontId="33" fillId="0" borderId="11" xfId="62" applyNumberFormat="1" applyFont="1" applyFill="1" applyBorder="1" applyAlignment="1" applyProtection="1">
      <alignment horizontal="right"/>
    </xf>
    <xf numFmtId="168" fontId="2" fillId="0" borderId="0" xfId="62" applyNumberFormat="1" applyFont="1" applyFill="1" applyBorder="1" applyAlignment="1" applyProtection="1">
      <alignment horizontal="right"/>
    </xf>
    <xf numFmtId="168" fontId="4" fillId="0" borderId="0" xfId="0" applyNumberFormat="1" applyFont="1" applyFill="1" applyBorder="1" applyAlignment="1" applyProtection="1">
      <alignment horizontal="right"/>
    </xf>
    <xf numFmtId="168" fontId="14" fillId="0" borderId="0" xfId="0" applyNumberFormat="1" applyFont="1" applyFill="1" applyBorder="1" applyAlignment="1" applyProtection="1">
      <alignment horizontal="right"/>
    </xf>
    <xf numFmtId="168" fontId="14" fillId="0" borderId="0" xfId="0" applyNumberFormat="1" applyFont="1" applyFill="1" applyAlignment="1" applyProtection="1">
      <alignment horizontal="right"/>
    </xf>
    <xf numFmtId="0" fontId="1" fillId="0" borderId="0" xfId="0" applyNumberFormat="1" applyFont="1" applyFill="1" applyBorder="1" applyAlignment="1" applyProtection="1">
      <alignment horizontal="right"/>
    </xf>
    <xf numFmtId="168" fontId="6" fillId="0" borderId="0" xfId="39" applyNumberFormat="1" applyFont="1" applyFill="1" applyAlignment="1" applyProtection="1">
      <alignment horizontal="right"/>
    </xf>
    <xf numFmtId="0" fontId="33" fillId="0" borderId="11" xfId="62" applyNumberFormat="1" applyFont="1" applyFill="1" applyBorder="1" applyAlignment="1" applyProtection="1">
      <alignment horizontal="right"/>
    </xf>
    <xf numFmtId="0" fontId="14" fillId="19" borderId="0" xfId="62" applyNumberFormat="1" applyFont="1" applyFill="1" applyBorder="1" applyAlignment="1" applyProtection="1">
      <alignment horizontal="right"/>
    </xf>
    <xf numFmtId="168" fontId="14" fillId="19" borderId="0" xfId="62" applyNumberFormat="1" applyFont="1" applyFill="1" applyBorder="1" applyAlignment="1" applyProtection="1">
      <alignment horizontal="right"/>
    </xf>
    <xf numFmtId="168" fontId="14" fillId="19" borderId="0" xfId="0" applyNumberFormat="1" applyFont="1" applyFill="1" applyAlignment="1" applyProtection="1">
      <alignment horizontal="right"/>
    </xf>
    <xf numFmtId="0" fontId="14" fillId="19" borderId="0" xfId="85" applyNumberFormat="1" applyFont="1" applyFill="1" applyBorder="1" applyAlignment="1" applyProtection="1">
      <alignment horizontal="right"/>
    </xf>
    <xf numFmtId="168" fontId="14" fillId="19" borderId="0" xfId="40" applyNumberFormat="1" applyFont="1" applyFill="1" applyAlignment="1" applyProtection="1">
      <alignment horizontal="right"/>
    </xf>
    <xf numFmtId="168" fontId="14" fillId="19" borderId="0" xfId="0" applyNumberFormat="1" applyFont="1" applyFill="1" applyBorder="1" applyAlignment="1" applyProtection="1">
      <alignment horizontal="right"/>
    </xf>
    <xf numFmtId="0" fontId="14" fillId="19" borderId="0" xfId="0" applyNumberFormat="1" applyFont="1" applyFill="1" applyBorder="1" applyAlignment="1" applyProtection="1">
      <alignment horizontal="right"/>
    </xf>
    <xf numFmtId="0" fontId="14" fillId="19" borderId="0" xfId="38" applyFont="1" applyFill="1" applyAlignment="1" applyProtection="1">
      <alignment horizontal="right" wrapText="1"/>
    </xf>
    <xf numFmtId="168" fontId="14" fillId="19" borderId="0" xfId="38" applyNumberFormat="1" applyFont="1" applyFill="1" applyAlignment="1" applyProtection="1">
      <alignment horizontal="right" wrapText="1"/>
    </xf>
    <xf numFmtId="0" fontId="5" fillId="0" borderId="0" xfId="0" applyNumberFormat="1" applyFont="1" applyFill="1" applyAlignment="1" applyProtection="1">
      <alignment horizontal="right"/>
    </xf>
    <xf numFmtId="168" fontId="3" fillId="0" borderId="0" xfId="0" applyNumberFormat="1" applyFont="1" applyFill="1" applyAlignment="1" applyProtection="1">
      <alignment horizontal="right"/>
    </xf>
    <xf numFmtId="168" fontId="2" fillId="0" borderId="0" xfId="0" applyNumberFormat="1" applyFont="1" applyFill="1" applyAlignment="1" applyProtection="1">
      <alignment horizontal="right"/>
    </xf>
    <xf numFmtId="0" fontId="7" fillId="0" borderId="10" xfId="0" applyNumberFormat="1" applyFont="1" applyFill="1" applyBorder="1" applyAlignment="1" applyProtection="1">
      <alignment horizontal="right"/>
    </xf>
    <xf numFmtId="168" fontId="8" fillId="0" borderId="10" xfId="0" applyNumberFormat="1" applyFont="1" applyFill="1" applyBorder="1" applyAlignment="1" applyProtection="1">
      <alignment horizontal="right"/>
    </xf>
    <xf numFmtId="168" fontId="1" fillId="0" borderId="0" xfId="0" applyNumberFormat="1" applyFont="1" applyFill="1" applyBorder="1" applyAlignment="1" applyProtection="1">
      <alignment horizontal="right"/>
    </xf>
    <xf numFmtId="0" fontId="7" fillId="0" borderId="0" xfId="0" applyNumberFormat="1" applyFont="1" applyFill="1" applyBorder="1" applyAlignment="1" applyProtection="1">
      <alignment horizontal="right" wrapText="1"/>
    </xf>
    <xf numFmtId="168" fontId="6" fillId="0" borderId="0" xfId="0" applyNumberFormat="1" applyFont="1" applyFill="1" applyBorder="1" applyAlignment="1" applyProtection="1">
      <alignment horizontal="right"/>
    </xf>
    <xf numFmtId="0" fontId="6" fillId="0" borderId="0" xfId="39" applyNumberFormat="1" applyFont="1" applyFill="1" applyBorder="1" applyAlignment="1" applyProtection="1">
      <alignment horizontal="right"/>
    </xf>
    <xf numFmtId="0" fontId="14" fillId="0" borderId="0" xfId="0" applyFont="1" applyFill="1" applyAlignment="1" applyProtection="1">
      <alignment horizontal="right"/>
    </xf>
    <xf numFmtId="178" fontId="0" fillId="0" borderId="0" xfId="0" applyNumberFormat="1" applyFill="1" applyAlignment="1" applyProtection="1">
      <alignment horizontal="right"/>
    </xf>
    <xf numFmtId="0" fontId="14" fillId="0" borderId="0" xfId="38" applyFont="1" applyFill="1" applyAlignment="1" applyProtection="1">
      <alignment horizontal="right" wrapText="1"/>
    </xf>
    <xf numFmtId="168" fontId="14" fillId="0" borderId="0" xfId="38" applyNumberFormat="1" applyFont="1" applyFill="1" applyAlignment="1" applyProtection="1">
      <alignment horizontal="right" wrapText="1"/>
    </xf>
    <xf numFmtId="0" fontId="0" fillId="22" borderId="0" xfId="0" applyNumberFormat="1" applyFill="1" applyAlignment="1">
      <alignment horizontal="right"/>
    </xf>
    <xf numFmtId="168" fontId="3" fillId="22" borderId="0" xfId="0" applyNumberFormat="1" applyFont="1" applyFill="1" applyAlignment="1">
      <alignment horizontal="right"/>
    </xf>
    <xf numFmtId="174" fontId="0" fillId="22" borderId="0" xfId="0" applyNumberFormat="1" applyFill="1" applyAlignment="1">
      <alignment horizontal="right"/>
    </xf>
    <xf numFmtId="169" fontId="7" fillId="0" borderId="15" xfId="26" applyNumberFormat="1" applyFont="1" applyFill="1" applyBorder="1" applyAlignment="1" applyProtection="1"/>
    <xf numFmtId="0" fontId="33" fillId="0" borderId="11" xfId="84" applyNumberFormat="1" applyFont="1" applyFill="1" applyBorder="1" applyAlignment="1" applyProtection="1"/>
    <xf numFmtId="169" fontId="6" fillId="22" borderId="0" xfId="0" applyNumberFormat="1" applyFont="1" applyFill="1" applyAlignment="1"/>
    <xf numFmtId="0" fontId="0" fillId="22" borderId="0" xfId="0" applyNumberFormat="1" applyFill="1" applyAlignment="1"/>
    <xf numFmtId="169" fontId="6" fillId="0" borderId="0" xfId="26" applyNumberFormat="1" applyFont="1" applyFill="1" applyAlignment="1" applyProtection="1"/>
    <xf numFmtId="0" fontId="1" fillId="0" borderId="0" xfId="26" applyNumberFormat="1" applyFont="1" applyFill="1" applyAlignment="1" applyProtection="1"/>
    <xf numFmtId="169" fontId="7" fillId="0" borderId="0" xfId="26" applyNumberFormat="1" applyFont="1" applyFill="1" applyAlignment="1" applyProtection="1"/>
    <xf numFmtId="0" fontId="64" fillId="0" borderId="0" xfId="0" applyFont="1" applyFill="1" applyAlignment="1">
      <alignment horizontal="right"/>
    </xf>
    <xf numFmtId="0" fontId="6" fillId="0" borderId="0" xfId="0" quotePrefix="1" applyFont="1" applyFill="1" applyAlignment="1">
      <alignment horizontal="right" vertical="top" wrapText="1"/>
    </xf>
    <xf numFmtId="0" fontId="0" fillId="0" borderId="0" xfId="0" applyFill="1" applyAlignment="1">
      <alignment horizontal="right"/>
    </xf>
    <xf numFmtId="0" fontId="63" fillId="0" borderId="0" xfId="146" applyNumberFormat="1" applyFont="1" applyFill="1" applyBorder="1" applyAlignment="1">
      <alignment horizontal="right"/>
    </xf>
    <xf numFmtId="0" fontId="0" fillId="0" borderId="11" xfId="0" applyFill="1" applyBorder="1" applyAlignment="1">
      <alignment horizontal="right" vertical="center"/>
    </xf>
    <xf numFmtId="0" fontId="7" fillId="0" borderId="0" xfId="26" applyNumberFormat="1" applyFont="1" applyFill="1" applyBorder="1" applyAlignment="1" applyProtection="1">
      <alignment horizontal="right"/>
    </xf>
    <xf numFmtId="4" fontId="8" fillId="0" borderId="0" xfId="26" applyNumberFormat="1" applyFont="1" applyFill="1" applyBorder="1" applyAlignment="1" applyProtection="1">
      <alignment horizontal="right"/>
    </xf>
    <xf numFmtId="168" fontId="47" fillId="0" borderId="0" xfId="26" applyNumberFormat="1" applyFont="1" applyFill="1" applyBorder="1" applyAlignment="1" applyProtection="1">
      <alignment horizontal="right"/>
    </xf>
    <xf numFmtId="4" fontId="14" fillId="0" borderId="0" xfId="26" applyNumberFormat="1" applyFont="1" applyFill="1" applyBorder="1" applyAlignment="1" applyProtection="1">
      <alignment horizontal="right"/>
    </xf>
    <xf numFmtId="0" fontId="5" fillId="0" borderId="0" xfId="0" applyNumberFormat="1" applyFont="1" applyFill="1" applyAlignment="1" applyProtection="1">
      <alignment horizontal="right" vertical="center"/>
    </xf>
    <xf numFmtId="0" fontId="1" fillId="0" borderId="0" xfId="0" applyFont="1" applyFill="1" applyBorder="1" applyAlignment="1" applyProtection="1">
      <alignment horizontal="right"/>
    </xf>
    <xf numFmtId="168" fontId="6" fillId="0" borderId="0" xfId="62" applyNumberFormat="1" applyFont="1" applyFill="1" applyBorder="1" applyAlignment="1" applyProtection="1">
      <alignment horizontal="right"/>
    </xf>
    <xf numFmtId="168" fontId="1" fillId="0" borderId="0" xfId="0" applyNumberFormat="1" applyFont="1" applyFill="1" applyAlignment="1" applyProtection="1">
      <alignment horizontal="right"/>
    </xf>
    <xf numFmtId="174" fontId="2" fillId="0" borderId="0" xfId="62" applyNumberFormat="1" applyFont="1" applyFill="1" applyAlignment="1" applyProtection="1">
      <alignment horizontal="right" vertical="center"/>
      <protection locked="0"/>
    </xf>
    <xf numFmtId="174" fontId="2" fillId="0" borderId="0" xfId="62" applyNumberFormat="1" applyFont="1" applyFill="1" applyBorder="1" applyAlignment="1" applyProtection="1">
      <alignment horizontal="right" vertical="center"/>
      <protection locked="0"/>
    </xf>
    <xf numFmtId="174" fontId="2" fillId="0" borderId="19" xfId="62" applyNumberFormat="1" applyFont="1" applyFill="1" applyBorder="1" applyAlignment="1" applyProtection="1">
      <alignment horizontal="right" vertical="center"/>
      <protection locked="0"/>
    </xf>
    <xf numFmtId="174" fontId="72" fillId="0" borderId="0" xfId="0" applyNumberFormat="1" applyFont="1" applyFill="1" applyBorder="1" applyAlignment="1" applyProtection="1">
      <alignment horizontal="right" vertical="center"/>
      <protection locked="0"/>
    </xf>
    <xf numFmtId="174" fontId="0" fillId="0" borderId="0" xfId="0" applyNumberFormat="1" applyFill="1" applyBorder="1" applyAlignment="1" applyProtection="1">
      <alignment horizontal="right"/>
      <protection locked="0"/>
    </xf>
    <xf numFmtId="174" fontId="46" fillId="0" borderId="0" xfId="64" applyNumberFormat="1" applyFont="1" applyFill="1" applyBorder="1" applyAlignment="1" applyProtection="1">
      <alignment horizontal="right"/>
      <protection locked="0"/>
    </xf>
    <xf numFmtId="174" fontId="2" fillId="0" borderId="0" xfId="64" applyNumberFormat="1" applyFont="1" applyFill="1" applyBorder="1" applyAlignment="1" applyProtection="1">
      <alignment horizontal="right" vertical="center"/>
      <protection locked="0"/>
    </xf>
    <xf numFmtId="174" fontId="2" fillId="0" borderId="19" xfId="64" applyNumberFormat="1" applyFont="1" applyFill="1" applyBorder="1" applyAlignment="1" applyProtection="1">
      <alignment horizontal="right" vertical="center"/>
      <protection locked="0"/>
    </xf>
    <xf numFmtId="174" fontId="5" fillId="0" borderId="0" xfId="62" applyNumberFormat="1" applyFont="1" applyFill="1" applyBorder="1" applyAlignment="1" applyProtection="1">
      <alignment horizontal="right"/>
      <protection locked="0"/>
    </xf>
    <xf numFmtId="174" fontId="62" fillId="0" borderId="18" xfId="62" applyNumberFormat="1" applyFont="1" applyFill="1" applyBorder="1" applyAlignment="1" applyProtection="1">
      <alignment horizontal="right"/>
      <protection locked="0"/>
    </xf>
    <xf numFmtId="0" fontId="1" fillId="0" borderId="0" xfId="41" applyFont="1" applyFill="1" applyProtection="1"/>
    <xf numFmtId="0" fontId="2" fillId="0" borderId="0" xfId="41" applyFont="1" applyFill="1" applyProtection="1"/>
    <xf numFmtId="0" fontId="6" fillId="0" borderId="0" xfId="41" applyFont="1" applyFill="1" applyProtection="1"/>
    <xf numFmtId="0" fontId="1" fillId="0" borderId="0" xfId="41" applyFill="1" applyProtection="1"/>
    <xf numFmtId="174" fontId="14" fillId="0" borderId="11" xfId="65" applyNumberFormat="1" applyFont="1" applyFill="1" applyBorder="1" applyAlignment="1" applyProtection="1">
      <alignment horizontal="right"/>
    </xf>
    <xf numFmtId="169" fontId="6" fillId="19" borderId="0" xfId="41" applyNumberFormat="1" applyFont="1" applyFill="1" applyAlignment="1" applyProtection="1">
      <alignment horizontal="center"/>
    </xf>
    <xf numFmtId="0" fontId="6" fillId="19" borderId="0" xfId="41" applyNumberFormat="1" applyFont="1" applyFill="1" applyAlignment="1" applyProtection="1">
      <alignment wrapText="1"/>
    </xf>
    <xf numFmtId="0" fontId="6" fillId="19" borderId="0" xfId="41" applyNumberFormat="1" applyFont="1" applyFill="1" applyAlignment="1" applyProtection="1">
      <alignment horizontal="right"/>
    </xf>
    <xf numFmtId="168" fontId="3" fillId="19" borderId="0" xfId="41" applyNumberFormat="1" applyFont="1" applyFill="1" applyAlignment="1" applyProtection="1">
      <alignment horizontal="right"/>
    </xf>
    <xf numFmtId="174" fontId="6" fillId="19" borderId="0" xfId="41" applyNumberFormat="1" applyFont="1" applyFill="1" applyAlignment="1" applyProtection="1">
      <alignment horizontal="right"/>
    </xf>
    <xf numFmtId="0" fontId="6" fillId="19" borderId="0" xfId="41" applyFont="1" applyFill="1" applyProtection="1"/>
    <xf numFmtId="174" fontId="8" fillId="0" borderId="0" xfId="0" applyNumberFormat="1" applyFont="1" applyFill="1" applyBorder="1" applyAlignment="1" applyProtection="1">
      <alignment horizontal="right"/>
    </xf>
    <xf numFmtId="174" fontId="14" fillId="0" borderId="11" xfId="62" applyNumberFormat="1" applyFont="1" applyFill="1" applyBorder="1" applyAlignment="1" applyProtection="1">
      <alignment horizontal="right"/>
    </xf>
    <xf numFmtId="4" fontId="0" fillId="0" borderId="0" xfId="0" applyNumberFormat="1" applyFill="1" applyAlignment="1" applyProtection="1">
      <alignment horizontal="right"/>
    </xf>
    <xf numFmtId="168" fontId="0" fillId="0" borderId="0" xfId="0" applyNumberFormat="1" applyFill="1" applyAlignment="1" applyProtection="1">
      <alignment horizontal="right"/>
    </xf>
    <xf numFmtId="174" fontId="2" fillId="19" borderId="0" xfId="62" applyNumberFormat="1" applyFont="1" applyFill="1" applyBorder="1" applyAlignment="1" applyProtection="1">
      <alignment horizontal="right"/>
    </xf>
    <xf numFmtId="0" fontId="1" fillId="19" borderId="0" xfId="0" applyFont="1" applyFill="1" applyProtection="1"/>
    <xf numFmtId="0" fontId="2" fillId="19" borderId="0" xfId="62" applyNumberFormat="1" applyFont="1" applyFill="1" applyBorder="1" applyAlignment="1" applyProtection="1">
      <alignment horizontal="left" vertical="top" wrapText="1"/>
    </xf>
    <xf numFmtId="0" fontId="11" fillId="19" borderId="0" xfId="0" applyNumberFormat="1" applyFont="1" applyFill="1" applyBorder="1" applyAlignment="1" applyProtection="1">
      <alignment horizontal="right"/>
    </xf>
    <xf numFmtId="168" fontId="2" fillId="19" borderId="0" xfId="62" applyNumberFormat="1" applyFont="1" applyFill="1" applyBorder="1" applyAlignment="1" applyProtection="1">
      <alignment horizontal="right"/>
    </xf>
    <xf numFmtId="174" fontId="14" fillId="19" borderId="0" xfId="0" applyNumberFormat="1" applyFont="1" applyFill="1" applyAlignment="1" applyProtection="1">
      <alignment horizontal="right"/>
    </xf>
    <xf numFmtId="174" fontId="14" fillId="19" borderId="0" xfId="40" applyNumberFormat="1" applyFont="1" applyFill="1" applyAlignment="1" applyProtection="1">
      <alignment horizontal="right"/>
    </xf>
    <xf numFmtId="0" fontId="2" fillId="19" borderId="0" xfId="40" applyFill="1" applyProtection="1"/>
    <xf numFmtId="174" fontId="14" fillId="19" borderId="0" xfId="0" applyNumberFormat="1" applyFont="1" applyFill="1" applyBorder="1" applyAlignment="1" applyProtection="1">
      <alignment horizontal="right"/>
    </xf>
    <xf numFmtId="174" fontId="14" fillId="19" borderId="0" xfId="85" applyNumberFormat="1" applyFont="1" applyFill="1" applyBorder="1" applyAlignment="1" applyProtection="1">
      <alignment horizontal="right"/>
    </xf>
    <xf numFmtId="0" fontId="5" fillId="0" borderId="0" xfId="65" applyNumberFormat="1" applyFont="1" applyFill="1" applyBorder="1" applyAlignment="1" applyProtection="1">
      <alignment horizontal="left"/>
    </xf>
    <xf numFmtId="169" fontId="8" fillId="0" borderId="0" xfId="94"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wrapText="1"/>
    </xf>
    <xf numFmtId="174" fontId="1" fillId="0" borderId="0" xfId="65" applyNumberFormat="1" applyFont="1" applyFill="1" applyBorder="1" applyAlignment="1" applyProtection="1">
      <alignment horizontal="right"/>
      <protection locked="0"/>
    </xf>
    <xf numFmtId="174" fontId="0" fillId="0" borderId="0" xfId="0" applyNumberFormat="1" applyFont="1" applyFill="1" applyAlignment="1" applyProtection="1">
      <alignment horizontal="right"/>
      <protection locked="0"/>
    </xf>
    <xf numFmtId="0" fontId="64" fillId="0" borderId="0" xfId="0" quotePrefix="1" applyNumberFormat="1" applyFont="1" applyFill="1" applyBorder="1" applyAlignment="1" applyProtection="1">
      <alignment horizontal="left" vertical="top" wrapText="1"/>
    </xf>
    <xf numFmtId="0" fontId="1" fillId="0" borderId="0" xfId="65" applyNumberFormat="1" applyFont="1" applyFill="1" applyBorder="1" applyAlignment="1" applyProtection="1">
      <alignment horizontal="left" vertical="top" wrapText="1"/>
    </xf>
    <xf numFmtId="0" fontId="63" fillId="0" borderId="0" xfId="0" applyNumberFormat="1" applyFont="1" applyFill="1" applyBorder="1" applyAlignment="1" applyProtection="1">
      <alignment horizontal="right"/>
    </xf>
    <xf numFmtId="0" fontId="0" fillId="0" borderId="0" xfId="0" applyNumberFormat="1" applyFill="1" applyAlignment="1" applyProtection="1">
      <alignment horizontal="right"/>
    </xf>
    <xf numFmtId="0" fontId="0" fillId="19" borderId="0" xfId="0" applyFill="1" applyAlignment="1" applyProtection="1">
      <alignment horizontal="right"/>
    </xf>
    <xf numFmtId="174" fontId="0" fillId="19" borderId="0" xfId="0" applyNumberFormat="1" applyFill="1" applyAlignment="1" applyProtection="1">
      <alignment horizontal="right"/>
    </xf>
    <xf numFmtId="0" fontId="63" fillId="0" borderId="0" xfId="65" applyNumberFormat="1" applyFont="1" applyFill="1" applyBorder="1" applyAlignment="1" applyProtection="1">
      <alignment horizontal="left" wrapText="1"/>
    </xf>
    <xf numFmtId="0" fontId="6" fillId="0" borderId="0" xfId="65" quotePrefix="1" applyNumberFormat="1" applyFont="1" applyFill="1" applyBorder="1" applyAlignment="1" applyProtection="1">
      <alignment horizontal="left" vertical="top" wrapText="1"/>
    </xf>
    <xf numFmtId="0" fontId="6" fillId="0" borderId="0" xfId="0" applyFont="1" applyFill="1" applyBorder="1" applyProtection="1"/>
    <xf numFmtId="0" fontId="100" fillId="0" borderId="0" xfId="0" applyNumberFormat="1" applyFont="1" applyFill="1" applyBorder="1" applyAlignment="1" applyProtection="1">
      <alignment horizontal="left" wrapText="1"/>
    </xf>
    <xf numFmtId="174" fontId="14" fillId="0" borderId="11" xfId="75" applyNumberFormat="1" applyFont="1" applyFill="1" applyBorder="1" applyAlignment="1" applyProtection="1">
      <alignment horizontal="right"/>
    </xf>
    <xf numFmtId="0" fontId="0" fillId="0" borderId="0" xfId="0" applyFill="1" applyAlignment="1" applyProtection="1">
      <alignment horizontal="left"/>
    </xf>
    <xf numFmtId="0" fontId="6" fillId="0" borderId="0" xfId="65" quotePrefix="1" applyNumberFormat="1" applyFont="1" applyFill="1" applyBorder="1" applyAlignment="1" applyProtection="1">
      <alignment horizontal="left" wrapText="1"/>
    </xf>
    <xf numFmtId="0" fontId="6" fillId="0" borderId="0" xfId="0" quotePrefix="1" applyNumberFormat="1" applyFont="1" applyFill="1" applyBorder="1" applyAlignment="1" applyProtection="1">
      <alignment horizontal="left" wrapText="1"/>
    </xf>
    <xf numFmtId="0" fontId="14" fillId="0" borderId="0" xfId="36" applyFont="1" applyFill="1" applyAlignment="1" applyProtection="1">
      <alignment horizontal="left"/>
    </xf>
    <xf numFmtId="0" fontId="11" fillId="0" borderId="0" xfId="0" applyFont="1" applyFill="1" applyBorder="1" applyAlignment="1" applyProtection="1">
      <alignment horizontal="left"/>
    </xf>
    <xf numFmtId="169" fontId="8" fillId="0" borderId="0" xfId="67" applyNumberFormat="1" applyFont="1" applyFill="1" applyBorder="1" applyAlignment="1" applyProtection="1">
      <alignment horizontal="center" vertical="top"/>
    </xf>
    <xf numFmtId="174" fontId="14" fillId="0" borderId="0" xfId="61" applyNumberFormat="1" applyFont="1" applyFill="1" applyBorder="1" applyAlignment="1" applyProtection="1">
      <alignment horizontal="right"/>
    </xf>
    <xf numFmtId="0" fontId="14" fillId="0" borderId="0" xfId="36" applyFont="1" applyFill="1" applyProtection="1"/>
    <xf numFmtId="0" fontId="14" fillId="21" borderId="0" xfId="36" applyFont="1" applyFill="1" applyProtection="1"/>
    <xf numFmtId="0" fontId="14" fillId="0" borderId="0" xfId="0" applyFont="1" applyFill="1" applyAlignment="1" applyProtection="1">
      <alignment vertical="top" wrapText="1"/>
    </xf>
    <xf numFmtId="168" fontId="1" fillId="0" borderId="0" xfId="146" applyNumberFormat="1" applyFont="1" applyFill="1" applyBorder="1" applyAlignment="1" applyProtection="1">
      <alignment horizontal="right"/>
    </xf>
    <xf numFmtId="174" fontId="1" fillId="0" borderId="0" xfId="146" applyNumberFormat="1" applyFont="1" applyFill="1" applyBorder="1" applyAlignment="1" applyProtection="1">
      <alignment horizontal="right"/>
    </xf>
    <xf numFmtId="168" fontId="1" fillId="0" borderId="0" xfId="65" applyNumberFormat="1" applyFont="1" applyFill="1" applyBorder="1" applyAlignment="1" applyProtection="1">
      <alignment horizontal="right"/>
    </xf>
    <xf numFmtId="0" fontId="1" fillId="0" borderId="0" xfId="65" applyNumberFormat="1" applyFont="1" applyFill="1" applyBorder="1" applyAlignment="1" applyProtection="1">
      <alignment wrapText="1"/>
    </xf>
    <xf numFmtId="0" fontId="63" fillId="0" borderId="0" xfId="65" applyNumberFormat="1" applyFont="1" applyFill="1" applyBorder="1" applyAlignment="1" applyProtection="1">
      <alignment horizontal="right"/>
    </xf>
    <xf numFmtId="0" fontId="63" fillId="0" borderId="0" xfId="0" applyFont="1" applyFill="1" applyBorder="1" applyProtection="1"/>
    <xf numFmtId="0" fontId="1" fillId="0" borderId="0" xfId="0" quotePrefix="1" applyNumberFormat="1" applyFont="1" applyFill="1" applyBorder="1" applyAlignment="1" applyProtection="1">
      <alignment horizontal="left" wrapText="1" indent="2"/>
    </xf>
    <xf numFmtId="168" fontId="6" fillId="0" borderId="0" xfId="0" applyNumberFormat="1" applyFont="1" applyFill="1" applyAlignment="1" applyProtection="1">
      <alignment horizontal="right"/>
    </xf>
    <xf numFmtId="0" fontId="1" fillId="0" borderId="0" xfId="0" applyNumberFormat="1" applyFont="1" applyFill="1" applyBorder="1" applyAlignment="1" applyProtection="1">
      <alignment horizontal="left" indent="4"/>
    </xf>
    <xf numFmtId="0" fontId="2" fillId="0" borderId="0" xfId="0" applyFont="1" applyFill="1" applyAlignment="1" applyProtection="1">
      <alignment horizontal="left"/>
    </xf>
    <xf numFmtId="0" fontId="1" fillId="0" borderId="0" xfId="26" applyFill="1" applyAlignment="1" applyProtection="1">
      <alignment horizontal="left"/>
    </xf>
    <xf numFmtId="0" fontId="1" fillId="19" borderId="0" xfId="26" applyFill="1" applyAlignment="1" applyProtection="1">
      <alignment horizontal="left"/>
    </xf>
    <xf numFmtId="169" fontId="8" fillId="19" borderId="0" xfId="66" applyNumberFormat="1" applyFont="1" applyFill="1" applyBorder="1" applyAlignment="1" applyProtection="1">
      <alignment horizontal="left" vertical="top"/>
    </xf>
    <xf numFmtId="0" fontId="33" fillId="19" borderId="0" xfId="0" applyFont="1" applyFill="1" applyAlignment="1" applyProtection="1">
      <alignment horizontal="left" vertical="top"/>
    </xf>
    <xf numFmtId="168" fontId="47" fillId="19" borderId="0" xfId="0" applyNumberFormat="1" applyFont="1" applyFill="1" applyBorder="1" applyAlignment="1" applyProtection="1">
      <alignment horizontal="right"/>
    </xf>
    <xf numFmtId="174" fontId="14" fillId="19" borderId="0" xfId="66" applyNumberFormat="1" applyFont="1" applyFill="1" applyAlignment="1" applyProtection="1">
      <alignment horizontal="right"/>
    </xf>
    <xf numFmtId="0" fontId="1" fillId="19" borderId="0" xfId="26" applyFont="1" applyFill="1" applyAlignment="1" applyProtection="1">
      <alignment horizontal="left"/>
    </xf>
    <xf numFmtId="0" fontId="11" fillId="19" borderId="0" xfId="0" applyFont="1" applyFill="1" applyBorder="1" applyAlignment="1" applyProtection="1">
      <alignment horizontal="left"/>
    </xf>
    <xf numFmtId="0" fontId="14" fillId="19" borderId="0" xfId="36" applyFont="1" applyFill="1" applyAlignment="1" applyProtection="1">
      <alignment horizontal="left"/>
    </xf>
    <xf numFmtId="0" fontId="11" fillId="19" borderId="0" xfId="0" applyFont="1" applyFill="1" applyAlignment="1" applyProtection="1">
      <alignment horizontal="left"/>
    </xf>
    <xf numFmtId="0" fontId="2" fillId="19" borderId="0" xfId="0" applyFont="1" applyFill="1" applyProtection="1"/>
    <xf numFmtId="174" fontId="1" fillId="0" borderId="0" xfId="146" applyNumberFormat="1" applyFont="1" applyFill="1" applyBorder="1" applyAlignment="1" applyProtection="1">
      <alignment horizontal="right"/>
      <protection locked="0"/>
    </xf>
    <xf numFmtId="169" fontId="84" fillId="0" borderId="0" xfId="0" applyNumberFormat="1" applyFont="1" applyFill="1" applyAlignment="1" applyProtection="1">
      <alignment horizontal="center" vertical="top"/>
    </xf>
    <xf numFmtId="0" fontId="5" fillId="0" borderId="0" xfId="94" applyNumberFormat="1" applyFont="1" applyFill="1" applyBorder="1" applyAlignment="1" applyProtection="1">
      <alignment horizontal="left" wrapText="1"/>
    </xf>
    <xf numFmtId="0" fontId="84" fillId="0" borderId="0" xfId="0" applyNumberFormat="1" applyFont="1" applyFill="1" applyBorder="1" applyAlignment="1" applyProtection="1">
      <alignment horizontal="right"/>
    </xf>
    <xf numFmtId="174" fontId="84" fillId="0" borderId="0" xfId="146" applyNumberFormat="1" applyFont="1" applyFill="1" applyBorder="1" applyAlignment="1" applyProtection="1">
      <alignment horizontal="right"/>
    </xf>
    <xf numFmtId="0" fontId="6"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right" vertical="top" wrapText="1"/>
    </xf>
    <xf numFmtId="174" fontId="6" fillId="0" borderId="0"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vertical="top"/>
    </xf>
    <xf numFmtId="174" fontId="6" fillId="0" borderId="0" xfId="0" applyNumberFormat="1" applyFont="1" applyFill="1" applyBorder="1" applyAlignment="1" applyProtection="1">
      <alignment horizontal="right" vertical="top"/>
    </xf>
    <xf numFmtId="0" fontId="6" fillId="0" borderId="0" xfId="0" applyFont="1" applyFill="1" applyAlignment="1" applyProtection="1">
      <alignment vertical="top" wrapText="1"/>
    </xf>
    <xf numFmtId="0" fontId="6" fillId="0" borderId="0" xfId="0" applyFont="1" applyFill="1" applyAlignment="1" applyProtection="1">
      <alignment horizontal="right" vertical="top"/>
    </xf>
    <xf numFmtId="174" fontId="6" fillId="0" borderId="0" xfId="0" applyNumberFormat="1" applyFont="1" applyFill="1" applyAlignment="1" applyProtection="1">
      <alignment horizontal="right" vertical="top"/>
    </xf>
    <xf numFmtId="0" fontId="80" fillId="0" borderId="0" xfId="0" applyFont="1" applyFill="1" applyAlignment="1" applyProtection="1">
      <alignment wrapText="1"/>
    </xf>
    <xf numFmtId="0" fontId="1" fillId="0" borderId="0" xfId="0" applyFont="1" applyFill="1" applyAlignment="1" applyProtection="1">
      <alignment vertical="top" wrapText="1"/>
    </xf>
    <xf numFmtId="0" fontId="1" fillId="0" borderId="0" xfId="0" applyFont="1" applyFill="1" applyAlignment="1" applyProtection="1">
      <alignment horizontal="right"/>
    </xf>
    <xf numFmtId="174" fontId="1" fillId="0" borderId="0" xfId="0" applyNumberFormat="1" applyFont="1" applyFill="1" applyAlignment="1" applyProtection="1">
      <alignment horizontal="right"/>
    </xf>
    <xf numFmtId="4" fontId="81" fillId="0" borderId="0" xfId="0" applyNumberFormat="1" applyFont="1" applyFill="1" applyBorder="1" applyProtection="1"/>
    <xf numFmtId="0" fontId="81" fillId="0" borderId="0" xfId="0" applyFont="1" applyFill="1" applyProtection="1"/>
    <xf numFmtId="0" fontId="81" fillId="0" borderId="0" xfId="0" applyNumberFormat="1" applyFont="1" applyFill="1" applyBorder="1" applyAlignment="1" applyProtection="1">
      <alignment vertical="top" wrapText="1"/>
    </xf>
    <xf numFmtId="0" fontId="14" fillId="0" borderId="0" xfId="0" applyNumberFormat="1" applyFont="1" applyFill="1" applyBorder="1" applyAlignment="1" applyProtection="1">
      <alignment vertical="top" wrapText="1"/>
    </xf>
    <xf numFmtId="0" fontId="81" fillId="0" borderId="0" xfId="0" applyFont="1" applyFill="1" applyAlignment="1" applyProtection="1">
      <alignment vertical="top" wrapText="1"/>
    </xf>
    <xf numFmtId="177" fontId="14" fillId="0" borderId="0" xfId="123" applyNumberFormat="1" applyFont="1" applyFill="1" applyBorder="1" applyAlignment="1" applyProtection="1">
      <alignment horizontal="left" vertical="top" wrapText="1"/>
    </xf>
    <xf numFmtId="0" fontId="82" fillId="0" borderId="0" xfId="0" applyFont="1" applyFill="1" applyProtection="1"/>
    <xf numFmtId="177" fontId="81" fillId="0" borderId="0" xfId="123" applyNumberFormat="1" applyFont="1" applyFill="1" applyBorder="1" applyAlignment="1" applyProtection="1">
      <alignment horizontal="left" vertical="top" wrapText="1"/>
    </xf>
    <xf numFmtId="0" fontId="81" fillId="0" borderId="0" xfId="0" applyFont="1" applyFill="1" applyBorder="1" applyAlignment="1" applyProtection="1">
      <alignment vertical="top" wrapText="1"/>
    </xf>
    <xf numFmtId="0" fontId="14" fillId="0" borderId="0" xfId="0" applyFont="1" applyFill="1" applyProtection="1"/>
    <xf numFmtId="0" fontId="14" fillId="0" borderId="0" xfId="0" quotePrefix="1" applyNumberFormat="1" applyFont="1" applyFill="1" applyBorder="1" applyAlignment="1" applyProtection="1">
      <alignment vertical="top" wrapText="1"/>
    </xf>
    <xf numFmtId="0" fontId="14" fillId="0" borderId="19" xfId="0" quotePrefix="1" applyNumberFormat="1" applyFont="1" applyFill="1" applyBorder="1" applyAlignment="1" applyProtection="1">
      <alignment vertical="top" wrapText="1"/>
    </xf>
    <xf numFmtId="0" fontId="1" fillId="0" borderId="19" xfId="0" applyFont="1" applyFill="1" applyBorder="1" applyAlignment="1" applyProtection="1">
      <alignment horizontal="right"/>
    </xf>
    <xf numFmtId="168" fontId="1" fillId="0" borderId="19" xfId="0" applyNumberFormat="1" applyFont="1" applyFill="1" applyBorder="1" applyAlignment="1" applyProtection="1">
      <alignment horizontal="right"/>
    </xf>
    <xf numFmtId="174" fontId="1" fillId="0" borderId="19" xfId="0" applyNumberFormat="1" applyFont="1" applyFill="1" applyBorder="1" applyAlignment="1" applyProtection="1">
      <alignment horizontal="right"/>
    </xf>
    <xf numFmtId="0" fontId="14" fillId="0" borderId="0" xfId="0" applyFont="1" applyFill="1" applyAlignment="1" applyProtection="1"/>
    <xf numFmtId="0" fontId="47" fillId="0" borderId="0" xfId="0" applyFont="1" applyFill="1" applyAlignment="1" applyProtection="1">
      <alignment horizontal="left" wrapText="1"/>
    </xf>
    <xf numFmtId="0" fontId="14" fillId="0" borderId="0" xfId="67" applyNumberFormat="1" applyFont="1" applyFill="1" applyBorder="1" applyAlignment="1" applyProtection="1">
      <alignment horizontal="left" vertical="top" wrapText="1"/>
    </xf>
    <xf numFmtId="0" fontId="14" fillId="0" borderId="0" xfId="0" applyFont="1" applyFill="1" applyAlignment="1" applyProtection="1">
      <alignment horizontal="left"/>
    </xf>
    <xf numFmtId="168" fontId="14" fillId="0" borderId="0" xfId="0" applyNumberFormat="1" applyFont="1" applyFill="1" applyAlignment="1" applyProtection="1"/>
    <xf numFmtId="0" fontId="6" fillId="0" borderId="0" xfId="0" applyNumberFormat="1" applyFont="1" applyFill="1" applyBorder="1" applyAlignment="1" applyProtection="1">
      <alignment wrapText="1"/>
    </xf>
    <xf numFmtId="169" fontId="58" fillId="0" borderId="0" xfId="63" applyNumberFormat="1" applyFont="1" applyFill="1" applyBorder="1" applyAlignment="1" applyProtection="1">
      <alignment horizontal="center" vertical="top"/>
    </xf>
    <xf numFmtId="0" fontId="14" fillId="0" borderId="0" xfId="63" applyNumberFormat="1" applyFont="1" applyFill="1" applyBorder="1" applyAlignment="1" applyProtection="1">
      <alignment horizontal="right"/>
    </xf>
    <xf numFmtId="4" fontId="14" fillId="0" borderId="0" xfId="0" applyNumberFormat="1" applyFont="1" applyFill="1" applyAlignment="1" applyProtection="1">
      <alignment horizontal="right"/>
    </xf>
    <xf numFmtId="174" fontId="66" fillId="0" borderId="0" xfId="0" applyNumberFormat="1" applyFont="1" applyFill="1" applyBorder="1" applyAlignment="1" applyProtection="1">
      <alignment horizontal="right"/>
    </xf>
    <xf numFmtId="174" fontId="1" fillId="0" borderId="19" xfId="0" applyNumberFormat="1" applyFont="1" applyFill="1" applyBorder="1" applyAlignment="1" applyProtection="1">
      <alignment horizontal="right"/>
      <protection locked="0"/>
    </xf>
    <xf numFmtId="0" fontId="6" fillId="0" borderId="0" xfId="0" quotePrefix="1" applyNumberFormat="1" applyFont="1" applyFill="1" applyBorder="1" applyAlignment="1" applyProtection="1">
      <alignment vertical="top" wrapText="1"/>
    </xf>
    <xf numFmtId="0" fontId="6" fillId="0" borderId="0" xfId="0" applyFont="1" applyFill="1" applyAlignment="1" applyProtection="1">
      <alignment horizontal="right" vertical="top" wrapText="1"/>
    </xf>
    <xf numFmtId="174" fontId="6" fillId="0" borderId="0" xfId="0" applyNumberFormat="1" applyFont="1" applyFill="1" applyAlignment="1" applyProtection="1">
      <alignment horizontal="right" vertical="top" wrapText="1"/>
    </xf>
    <xf numFmtId="0" fontId="0" fillId="0" borderId="0" xfId="0" applyAlignment="1" applyProtection="1">
      <alignment wrapText="1"/>
    </xf>
    <xf numFmtId="0" fontId="81" fillId="19" borderId="0" xfId="0" applyFont="1" applyFill="1" applyProtection="1"/>
    <xf numFmtId="0" fontId="3" fillId="0" borderId="0" xfId="0" applyFont="1" applyFill="1" applyAlignment="1" applyProtection="1"/>
    <xf numFmtId="0" fontId="3" fillId="0" borderId="0" xfId="0" applyFont="1" applyFill="1" applyAlignment="1" applyProtection="1">
      <alignment horizontal="right"/>
    </xf>
    <xf numFmtId="0" fontId="0" fillId="0" borderId="0" xfId="0" applyProtection="1"/>
    <xf numFmtId="0" fontId="3" fillId="0" borderId="0" xfId="0" applyNumberFormat="1" applyFont="1" applyFill="1" applyBorder="1" applyAlignment="1" applyProtection="1">
      <alignment horizontal="right"/>
    </xf>
    <xf numFmtId="174" fontId="5" fillId="0" borderId="0" xfId="66" applyNumberFormat="1" applyFont="1" applyFill="1" applyBorder="1" applyAlignment="1" applyProtection="1">
      <alignment horizontal="right"/>
    </xf>
    <xf numFmtId="0" fontId="5" fillId="0" borderId="0" xfId="0" quotePrefix="1" applyFont="1" applyFill="1" applyAlignment="1" applyProtection="1">
      <alignment vertical="top" wrapText="1"/>
    </xf>
    <xf numFmtId="0" fontId="5" fillId="0" borderId="0" xfId="0" applyNumberFormat="1" applyFont="1" applyFill="1" applyBorder="1" applyAlignment="1" applyProtection="1">
      <alignment horizontal="right"/>
    </xf>
    <xf numFmtId="0" fontId="6" fillId="0" borderId="0" xfId="0" applyFont="1" applyProtection="1"/>
    <xf numFmtId="169" fontId="8"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xf numFmtId="0" fontId="1" fillId="0" borderId="0" xfId="0" applyFont="1" applyFill="1" applyBorder="1" applyAlignment="1" applyProtection="1">
      <alignment horizontal="left" wrapText="1"/>
    </xf>
    <xf numFmtId="0" fontId="6" fillId="0" borderId="0" xfId="0" applyFont="1" applyFill="1" applyBorder="1" applyAlignment="1" applyProtection="1">
      <alignment horizontal="right"/>
    </xf>
    <xf numFmtId="167" fontId="3" fillId="0" borderId="0" xfId="0" applyNumberFormat="1" applyFont="1" applyFill="1" applyBorder="1" applyAlignment="1" applyProtection="1">
      <alignment horizontal="right"/>
    </xf>
    <xf numFmtId="0" fontId="1" fillId="0" borderId="0" xfId="0" applyFont="1" applyFill="1" applyBorder="1" applyAlignment="1" applyProtection="1">
      <alignment horizontal="left" vertical="top" wrapText="1"/>
    </xf>
    <xf numFmtId="168" fontId="3" fillId="0" borderId="0" xfId="0" applyNumberFormat="1" applyFont="1" applyFill="1" applyBorder="1" applyAlignment="1" applyProtection="1">
      <alignment horizontal="right"/>
    </xf>
    <xf numFmtId="169" fontId="1" fillId="0" borderId="15"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right" vertical="center"/>
    </xf>
    <xf numFmtId="168" fontId="1" fillId="0" borderId="11" xfId="0" applyNumberFormat="1" applyFont="1" applyFill="1" applyBorder="1" applyAlignment="1" applyProtection="1">
      <alignment horizontal="right" vertical="center"/>
    </xf>
    <xf numFmtId="174" fontId="1" fillId="0" borderId="11" xfId="0" applyNumberFormat="1" applyFont="1" applyFill="1" applyBorder="1" applyAlignment="1" applyProtection="1">
      <alignment horizontal="right" vertical="center"/>
    </xf>
    <xf numFmtId="174" fontId="3" fillId="0" borderId="13" xfId="0" applyNumberFormat="1" applyFont="1" applyFill="1" applyBorder="1" applyAlignment="1" applyProtection="1">
      <alignment horizontal="right" vertical="center"/>
    </xf>
    <xf numFmtId="0" fontId="0" fillId="0" borderId="0" xfId="0" applyAlignment="1" applyProtection="1">
      <alignment horizontal="right"/>
    </xf>
    <xf numFmtId="174" fontId="0" fillId="0" borderId="0" xfId="0" applyNumberFormat="1" applyAlignment="1" applyProtection="1">
      <alignment horizontal="right"/>
    </xf>
    <xf numFmtId="169" fontId="14" fillId="0" borderId="0" xfId="45" applyNumberFormat="1" applyFont="1" applyFill="1" applyBorder="1" applyAlignment="1" applyProtection="1">
      <alignment horizontal="right" vertical="top" wrapText="1"/>
    </xf>
    <xf numFmtId="174" fontId="1" fillId="0" borderId="0" xfId="63" applyNumberFormat="1" applyFont="1" applyFill="1" applyAlignment="1" applyProtection="1">
      <alignment horizontal="right"/>
    </xf>
    <xf numFmtId="174" fontId="1" fillId="0" borderId="0" xfId="35" applyNumberFormat="1" applyFont="1" applyFill="1" applyBorder="1" applyAlignment="1" applyProtection="1">
      <alignment horizontal="right"/>
    </xf>
    <xf numFmtId="174" fontId="1" fillId="0" borderId="0" xfId="63" applyNumberFormat="1" applyFont="1" applyFill="1" applyBorder="1" applyAlignment="1" applyProtection="1">
      <alignment horizontal="right"/>
    </xf>
    <xf numFmtId="0" fontId="14" fillId="0" borderId="0" xfId="84" applyNumberFormat="1" applyFont="1" applyFill="1" applyBorder="1" applyAlignment="1" applyProtection="1">
      <alignment horizontal="left" vertical="top" wrapText="1"/>
    </xf>
    <xf numFmtId="0" fontId="14" fillId="0" borderId="0" xfId="84" applyNumberFormat="1" applyFont="1" applyFill="1" applyBorder="1" applyAlignment="1" applyProtection="1">
      <alignment horizontal="right"/>
    </xf>
    <xf numFmtId="1" fontId="14" fillId="0" borderId="0" xfId="84" applyNumberFormat="1" applyFont="1" applyFill="1" applyBorder="1" applyAlignment="1" applyProtection="1">
      <alignment horizontal="right" wrapText="1"/>
    </xf>
    <xf numFmtId="174" fontId="14" fillId="0" borderId="0" xfId="26" applyNumberFormat="1" applyFont="1" applyFill="1" applyAlignment="1" applyProtection="1">
      <alignment horizontal="right"/>
    </xf>
    <xf numFmtId="174" fontId="1" fillId="0" borderId="0" xfId="71" applyNumberFormat="1" applyFont="1" applyFill="1" applyAlignment="1" applyProtection="1">
      <alignment horizontal="right"/>
    </xf>
    <xf numFmtId="169" fontId="8" fillId="0" borderId="0" xfId="66" applyNumberFormat="1" applyFont="1" applyFill="1" applyBorder="1" applyAlignment="1" applyProtection="1">
      <alignment vertical="top"/>
    </xf>
    <xf numFmtId="0" fontId="1" fillId="0" borderId="0" xfId="0" quotePrefix="1" applyFont="1" applyFill="1" applyAlignment="1" applyProtection="1">
      <alignment vertical="top" wrapText="1"/>
    </xf>
    <xf numFmtId="174" fontId="65" fillId="0" borderId="0" xfId="146" applyNumberFormat="1" applyFont="1" applyFill="1" applyBorder="1" applyAlignment="1" applyProtection="1">
      <alignment horizontal="right"/>
      <protection locked="0"/>
    </xf>
    <xf numFmtId="166" fontId="3" fillId="0" borderId="0" xfId="26" applyNumberFormat="1" applyFont="1" applyFill="1" applyAlignment="1" applyProtection="1">
      <alignment horizontal="center"/>
    </xf>
    <xf numFmtId="0" fontId="3" fillId="0" borderId="0" xfId="26" applyNumberFormat="1" applyFont="1" applyFill="1" applyBorder="1" applyAlignment="1" applyProtection="1"/>
    <xf numFmtId="0" fontId="3" fillId="0" borderId="0" xfId="26" applyNumberFormat="1" applyFont="1" applyFill="1" applyBorder="1" applyAlignment="1" applyProtection="1">
      <alignment horizontal="right"/>
    </xf>
    <xf numFmtId="168" fontId="1" fillId="0" borderId="0" xfId="26" applyNumberFormat="1" applyFont="1" applyFill="1" applyBorder="1" applyAlignment="1" applyProtection="1">
      <alignment horizontal="right"/>
    </xf>
    <xf numFmtId="174" fontId="3" fillId="0" borderId="0" xfId="66" applyNumberFormat="1" applyFont="1" applyFill="1" applyBorder="1" applyAlignment="1" applyProtection="1">
      <alignment horizontal="right"/>
    </xf>
    <xf numFmtId="0" fontId="1" fillId="0" borderId="0" xfId="26" applyFill="1" applyProtection="1"/>
    <xf numFmtId="0" fontId="6" fillId="0" borderId="0" xfId="0" quotePrefix="1" applyNumberFormat="1" applyFont="1" applyFill="1" applyBorder="1" applyAlignment="1" applyProtection="1">
      <alignment horizontal="right" vertical="top" wrapText="1"/>
    </xf>
    <xf numFmtId="174" fontId="6" fillId="0" borderId="0" xfId="0" quotePrefix="1" applyNumberFormat="1" applyFont="1" applyFill="1" applyBorder="1" applyAlignment="1" applyProtection="1">
      <alignment horizontal="right" vertical="top" wrapText="1"/>
    </xf>
    <xf numFmtId="0" fontId="6" fillId="0" borderId="0" xfId="0" quotePrefix="1" applyFont="1" applyFill="1" applyAlignment="1" applyProtection="1">
      <alignment horizontal="right" vertical="top" wrapText="1"/>
    </xf>
    <xf numFmtId="174" fontId="6" fillId="0" borderId="0" xfId="0" quotePrefix="1" applyNumberFormat="1" applyFont="1" applyFill="1" applyAlignment="1" applyProtection="1">
      <alignment horizontal="right" vertical="top" wrapText="1"/>
    </xf>
    <xf numFmtId="166" fontId="8" fillId="0" borderId="0" xfId="26" applyNumberFormat="1" applyFont="1" applyFill="1" applyBorder="1" applyAlignment="1" applyProtection="1">
      <alignment horizontal="center"/>
    </xf>
    <xf numFmtId="0" fontId="8" fillId="0" borderId="0" xfId="26" applyNumberFormat="1" applyFont="1" applyFill="1" applyBorder="1" applyAlignment="1" applyProtection="1">
      <alignment horizontal="center"/>
    </xf>
    <xf numFmtId="0" fontId="1" fillId="0" borderId="0" xfId="26" applyNumberFormat="1" applyFont="1" applyFill="1" applyBorder="1" applyAlignment="1" applyProtection="1">
      <alignment horizontal="right"/>
    </xf>
    <xf numFmtId="168" fontId="8" fillId="0" borderId="0" xfId="26" applyNumberFormat="1" applyFont="1" applyFill="1" applyBorder="1" applyAlignment="1" applyProtection="1">
      <alignment horizontal="right"/>
    </xf>
    <xf numFmtId="174" fontId="8" fillId="0" borderId="0" xfId="66" applyNumberFormat="1" applyFont="1" applyFill="1" applyBorder="1" applyAlignment="1" applyProtection="1">
      <alignment horizontal="right"/>
    </xf>
    <xf numFmtId="0" fontId="3" fillId="0" borderId="0" xfId="26" applyNumberFormat="1" applyFont="1" applyFill="1" applyBorder="1" applyAlignment="1" applyProtection="1">
      <alignment horizontal="left"/>
    </xf>
    <xf numFmtId="168" fontId="7" fillId="0" borderId="0" xfId="26" applyNumberFormat="1" applyFont="1" applyFill="1" applyBorder="1" applyAlignment="1" applyProtection="1">
      <alignment horizontal="right"/>
    </xf>
    <xf numFmtId="0" fontId="33" fillId="0" borderId="0" xfId="0" applyFont="1" applyFill="1" applyAlignment="1" applyProtection="1">
      <alignment horizontal="left" vertical="top" wrapText="1"/>
    </xf>
    <xf numFmtId="174" fontId="14" fillId="0" borderId="0" xfId="146" applyNumberFormat="1" applyFont="1" applyFill="1" applyBorder="1" applyAlignment="1" applyProtection="1">
      <alignment horizontal="right"/>
    </xf>
    <xf numFmtId="174" fontId="1" fillId="0" borderId="0" xfId="145" applyNumberFormat="1" applyFont="1" applyFill="1" applyBorder="1" applyAlignment="1" applyProtection="1">
      <alignment horizontal="right"/>
    </xf>
    <xf numFmtId="169" fontId="8" fillId="0" borderId="0" xfId="148" applyNumberFormat="1" applyFont="1" applyFill="1" applyBorder="1" applyAlignment="1" applyProtection="1">
      <alignment horizontal="center" vertical="top"/>
    </xf>
    <xf numFmtId="0" fontId="1" fillId="0" borderId="0" xfId="148" quotePrefix="1" applyNumberFormat="1" applyFont="1" applyFill="1" applyBorder="1" applyAlignment="1" applyProtection="1">
      <alignment horizontal="left" vertical="top" wrapText="1"/>
    </xf>
    <xf numFmtId="0" fontId="1" fillId="0" borderId="0" xfId="145" applyNumberFormat="1" applyFont="1" applyFill="1" applyBorder="1" applyAlignment="1" applyProtection="1">
      <alignment horizontal="right"/>
    </xf>
    <xf numFmtId="168" fontId="1" fillId="0" borderId="0" xfId="94" applyNumberFormat="1" applyFont="1" applyFill="1" applyBorder="1" applyAlignment="1" applyProtection="1">
      <alignment horizontal="right"/>
    </xf>
    <xf numFmtId="168" fontId="0" fillId="0" borderId="0" xfId="0" applyNumberFormat="1" applyFill="1" applyProtection="1"/>
    <xf numFmtId="0" fontId="64" fillId="0" borderId="0" xfId="146" applyNumberFormat="1" applyFont="1" applyFill="1" applyBorder="1" applyAlignment="1" applyProtection="1">
      <alignment horizontal="left" vertical="top" wrapText="1"/>
    </xf>
    <xf numFmtId="0" fontId="1" fillId="0" borderId="0" xfId="146" quotePrefix="1" applyNumberFormat="1" applyFont="1" applyFill="1" applyBorder="1" applyAlignment="1" applyProtection="1">
      <alignment horizontal="left" vertical="top" wrapText="1"/>
    </xf>
    <xf numFmtId="0" fontId="74" fillId="0" borderId="0" xfId="0" applyFont="1" applyFill="1" applyAlignment="1" applyProtection="1">
      <alignment vertical="center"/>
    </xf>
    <xf numFmtId="169" fontId="7" fillId="0" borderId="0" xfId="0" applyNumberFormat="1" applyFont="1" applyFill="1" applyBorder="1" applyAlignment="1" applyProtection="1">
      <alignment horizontal="center" vertical="top"/>
    </xf>
    <xf numFmtId="0" fontId="0" fillId="0" borderId="0" xfId="0" applyNumberFormat="1" applyFill="1" applyAlignment="1" applyProtection="1">
      <alignment horizontal="left" vertical="top" wrapText="1"/>
    </xf>
    <xf numFmtId="174" fontId="6" fillId="0" borderId="0" xfId="149" applyNumberFormat="1" applyFont="1" applyFill="1" applyBorder="1" applyAlignment="1" applyProtection="1">
      <alignment horizontal="right"/>
    </xf>
    <xf numFmtId="169" fontId="8" fillId="0" borderId="0" xfId="0" applyNumberFormat="1" applyFont="1" applyFill="1" applyAlignment="1" applyProtection="1">
      <alignment horizontal="center" vertical="top"/>
    </xf>
    <xf numFmtId="0" fontId="14" fillId="0" borderId="0" xfId="145" applyFont="1" applyFill="1" applyBorder="1" applyAlignment="1" applyProtection="1">
      <alignment horizontal="right"/>
    </xf>
    <xf numFmtId="168" fontId="14" fillId="0" borderId="0" xfId="145" applyNumberFormat="1" applyFont="1" applyFill="1" applyBorder="1" applyAlignment="1" applyProtection="1">
      <alignment horizontal="right"/>
    </xf>
    <xf numFmtId="169" fontId="1" fillId="0" borderId="0" xfId="0" applyNumberFormat="1" applyFont="1" applyFill="1" applyAlignment="1" applyProtection="1">
      <alignment horizontal="center"/>
    </xf>
    <xf numFmtId="0" fontId="1" fillId="0" borderId="0" xfId="0" quotePrefix="1" applyFont="1" applyFill="1" applyBorder="1" applyAlignment="1" applyProtection="1">
      <alignment horizontal="left" wrapText="1"/>
    </xf>
    <xf numFmtId="166" fontId="3" fillId="0" borderId="0" xfId="0" applyNumberFormat="1" applyFont="1" applyFill="1" applyAlignment="1" applyProtection="1">
      <alignment horizontal="center"/>
    </xf>
    <xf numFmtId="169" fontId="8" fillId="0" borderId="0" xfId="63"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left" wrapText="1"/>
    </xf>
    <xf numFmtId="167" fontId="1" fillId="0" borderId="0" xfId="0" applyNumberFormat="1" applyFont="1" applyFill="1" applyBorder="1" applyAlignment="1" applyProtection="1">
      <alignment horizontal="right"/>
    </xf>
    <xf numFmtId="174" fontId="1" fillId="0" borderId="0" xfId="26" applyNumberFormat="1" applyFont="1" applyFill="1" applyBorder="1" applyAlignment="1" applyProtection="1">
      <alignment horizontal="right"/>
    </xf>
    <xf numFmtId="0" fontId="1" fillId="0" borderId="0" xfId="0" applyNumberFormat="1" applyFont="1" applyFill="1" applyBorder="1" applyAlignment="1" applyProtection="1">
      <alignment horizontal="left"/>
    </xf>
    <xf numFmtId="0" fontId="1" fillId="0" borderId="0" xfId="0" quotePrefix="1" applyNumberFormat="1" applyFont="1" applyFill="1" applyBorder="1" applyAlignment="1" applyProtection="1">
      <alignment horizontal="left"/>
    </xf>
    <xf numFmtId="0" fontId="67" fillId="0" borderId="0" xfId="0" applyFont="1" applyFill="1" applyProtection="1"/>
    <xf numFmtId="0" fontId="1" fillId="0" borderId="0" xfId="66" applyNumberFormat="1" applyFont="1" applyFill="1" applyBorder="1" applyAlignment="1" applyProtection="1">
      <alignment horizontal="right"/>
    </xf>
    <xf numFmtId="0" fontId="1" fillId="0" borderId="0" xfId="26" applyFont="1" applyFill="1" applyBorder="1" applyAlignment="1" applyProtection="1">
      <alignment vertical="top" wrapText="1"/>
    </xf>
    <xf numFmtId="0" fontId="1" fillId="0" borderId="0" xfId="26" applyNumberFormat="1" applyFont="1" applyFill="1" applyBorder="1" applyAlignment="1" applyProtection="1"/>
    <xf numFmtId="0" fontId="6" fillId="0" borderId="0" xfId="0" applyFont="1" applyFill="1" applyBorder="1" applyAlignment="1" applyProtection="1">
      <alignment horizontal="left" vertical="top" wrapText="1"/>
    </xf>
    <xf numFmtId="174" fontId="47"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vertical="top" wrapText="1"/>
    </xf>
    <xf numFmtId="0" fontId="47" fillId="0" borderId="0" xfId="0" applyFont="1" applyFill="1" applyAlignment="1" applyProtection="1">
      <alignment horizontal="right"/>
    </xf>
    <xf numFmtId="174" fontId="47" fillId="0" borderId="0" xfId="0" applyNumberFormat="1" applyFont="1" applyFill="1" applyAlignment="1" applyProtection="1">
      <alignment horizontal="right"/>
    </xf>
    <xf numFmtId="0" fontId="1" fillId="0" borderId="0" xfId="66" applyNumberFormat="1" applyFont="1" applyFill="1" applyBorder="1" applyAlignment="1" applyProtection="1">
      <alignment horizontal="left" vertical="top" wrapText="1"/>
    </xf>
    <xf numFmtId="167" fontId="1" fillId="0" borderId="0" xfId="66" applyNumberFormat="1" applyFont="1" applyFill="1" applyBorder="1" applyAlignment="1" applyProtection="1">
      <alignment horizontal="right"/>
    </xf>
    <xf numFmtId="0" fontId="1" fillId="0" borderId="0" xfId="26" applyFont="1" applyFill="1" applyBorder="1" applyAlignment="1" applyProtection="1"/>
    <xf numFmtId="0" fontId="1" fillId="0" borderId="0" xfId="26" applyNumberFormat="1" applyFont="1" applyFill="1" applyBorder="1" applyAlignment="1" applyProtection="1">
      <alignment horizontal="left" vertical="top" wrapText="1"/>
    </xf>
    <xf numFmtId="0" fontId="6" fillId="0" borderId="0" xfId="0" quotePrefix="1" applyFont="1" applyFill="1" applyBorder="1" applyAlignment="1" applyProtection="1">
      <alignment horizontal="left" vertical="center"/>
    </xf>
    <xf numFmtId="166" fontId="8" fillId="0" borderId="0" xfId="0" applyNumberFormat="1" applyFont="1" applyFill="1" applyBorder="1" applyAlignment="1" applyProtection="1">
      <alignment horizontal="center" vertical="top"/>
    </xf>
    <xf numFmtId="174" fontId="6" fillId="0" borderId="0" xfId="66" applyNumberFormat="1" applyFont="1" applyFill="1" applyBorder="1" applyAlignment="1" applyProtection="1">
      <alignment horizontal="right"/>
    </xf>
    <xf numFmtId="0" fontId="6" fillId="0" borderId="0" xfId="0" quotePrefix="1" applyFont="1" applyFill="1" applyBorder="1" applyAlignment="1" applyProtection="1">
      <alignment vertical="top" wrapText="1"/>
    </xf>
    <xf numFmtId="166" fontId="8"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166" fontId="8" fillId="0" borderId="0" xfId="0" applyNumberFormat="1" applyFont="1" applyFill="1" applyAlignment="1" applyProtection="1">
      <alignment horizontal="center"/>
    </xf>
    <xf numFmtId="0" fontId="3" fillId="0" borderId="0" xfId="0" applyNumberFormat="1" applyFont="1" applyFill="1" applyBorder="1" applyAlignment="1" applyProtection="1">
      <alignment horizontal="left"/>
    </xf>
    <xf numFmtId="0" fontId="1" fillId="0" borderId="0" xfId="0" quotePrefix="1" applyNumberFormat="1" applyFont="1" applyFill="1" applyBorder="1" applyAlignment="1" applyProtection="1"/>
    <xf numFmtId="169" fontId="8" fillId="0" borderId="0" xfId="0" applyNumberFormat="1" applyFont="1" applyFill="1" applyAlignment="1" applyProtection="1">
      <alignment horizontal="center"/>
    </xf>
    <xf numFmtId="0" fontId="6" fillId="0" borderId="0" xfId="66" applyNumberFormat="1" applyFont="1" applyFill="1" applyBorder="1" applyAlignment="1" applyProtection="1">
      <alignment horizontal="right"/>
    </xf>
    <xf numFmtId="168" fontId="6" fillId="0" borderId="0" xfId="66" applyNumberFormat="1" applyFont="1" applyFill="1" applyBorder="1" applyAlignment="1" applyProtection="1">
      <alignment horizontal="right"/>
    </xf>
    <xf numFmtId="0" fontId="1" fillId="0" borderId="0" xfId="0" applyNumberFormat="1" applyFont="1" applyFill="1" applyBorder="1" applyAlignment="1" applyProtection="1"/>
    <xf numFmtId="169" fontId="6" fillId="0" borderId="0" xfId="0" applyNumberFormat="1" applyFont="1" applyFill="1" applyAlignment="1" applyProtection="1"/>
    <xf numFmtId="0" fontId="0" fillId="0" borderId="0" xfId="0" applyNumberFormat="1" applyFill="1" applyAlignment="1" applyProtection="1"/>
    <xf numFmtId="169" fontId="6" fillId="0" borderId="0" xfId="0" applyNumberFormat="1" applyFont="1" applyFill="1" applyAlignment="1" applyProtection="1">
      <alignment horizontal="center"/>
    </xf>
    <xf numFmtId="0" fontId="0" fillId="0" borderId="0" xfId="0" applyNumberFormat="1" applyFill="1" applyProtection="1"/>
    <xf numFmtId="174" fontId="7" fillId="0" borderId="0" xfId="66" applyNumberFormat="1" applyFont="1" applyFill="1" applyBorder="1" applyAlignment="1" applyProtection="1">
      <alignment horizontal="right"/>
      <protection locked="0"/>
    </xf>
    <xf numFmtId="174" fontId="6" fillId="0" borderId="0" xfId="149" applyNumberFormat="1" applyFont="1" applyFill="1" applyBorder="1" applyAlignment="1" applyProtection="1">
      <alignment horizontal="right"/>
      <protection locked="0"/>
    </xf>
    <xf numFmtId="169" fontId="3" fillId="0" borderId="0" xfId="0" applyNumberFormat="1" applyFont="1" applyFill="1" applyBorder="1" applyAlignment="1" applyProtection="1">
      <alignment horizontal="center"/>
    </xf>
    <xf numFmtId="0" fontId="84" fillId="0" borderId="0" xfId="0" applyFont="1" applyFill="1" applyBorder="1" applyProtection="1"/>
    <xf numFmtId="174" fontId="85" fillId="0" borderId="0"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6" fillId="0" borderId="0" xfId="0" quotePrefix="1" applyFont="1" applyFill="1" applyBorder="1" applyAlignment="1" applyProtection="1">
      <alignment horizontal="right" vertical="top" wrapText="1"/>
    </xf>
    <xf numFmtId="0" fontId="63" fillId="0" borderId="0" xfId="0" quotePrefix="1" applyFont="1" applyFill="1" applyBorder="1" applyAlignment="1" applyProtection="1">
      <alignment vertical="top" wrapText="1"/>
    </xf>
    <xf numFmtId="0" fontId="63" fillId="0" borderId="0" xfId="0" quotePrefix="1" applyFont="1" applyFill="1" applyBorder="1" applyAlignment="1" applyProtection="1">
      <alignment horizontal="right" vertical="top" wrapText="1"/>
    </xf>
    <xf numFmtId="174" fontId="63" fillId="0" borderId="0" xfId="0" quotePrefix="1" applyNumberFormat="1" applyFont="1" applyFill="1" applyBorder="1" applyAlignment="1" applyProtection="1">
      <alignment horizontal="right" vertical="top" wrapText="1"/>
    </xf>
    <xf numFmtId="0" fontId="1" fillId="0" borderId="0" xfId="0" applyFont="1" applyFill="1" applyAlignment="1" applyProtection="1">
      <alignment horizontal="left"/>
    </xf>
    <xf numFmtId="0" fontId="10" fillId="0" borderId="0" xfId="0" applyFont="1" applyFill="1" applyProtection="1"/>
    <xf numFmtId="167" fontId="8" fillId="0" borderId="0" xfId="0" applyNumberFormat="1" applyFont="1" applyFill="1" applyBorder="1" applyAlignment="1" applyProtection="1">
      <alignment horizontal="right"/>
    </xf>
    <xf numFmtId="174" fontId="86" fillId="0" borderId="0" xfId="149" applyNumberFormat="1" applyFont="1" applyFill="1" applyBorder="1" applyAlignment="1" applyProtection="1">
      <alignment horizontal="right"/>
    </xf>
    <xf numFmtId="174" fontId="7" fillId="0" borderId="0" xfId="149" applyNumberFormat="1" applyFont="1" applyFill="1" applyBorder="1" applyAlignment="1" applyProtection="1">
      <alignment horizontal="right"/>
    </xf>
    <xf numFmtId="174" fontId="6" fillId="0" borderId="0" xfId="94" applyNumberFormat="1" applyFont="1" applyFill="1" applyBorder="1" applyAlignment="1" applyProtection="1">
      <alignment horizontal="right"/>
    </xf>
    <xf numFmtId="174" fontId="6" fillId="0" borderId="0" xfId="0" applyNumberFormat="1" applyFont="1" applyFill="1" applyBorder="1" applyAlignment="1" applyProtection="1">
      <alignment horizontal="right"/>
    </xf>
    <xf numFmtId="169" fontId="87" fillId="0" borderId="15" xfId="0" applyNumberFormat="1" applyFont="1" applyFill="1" applyBorder="1" applyAlignment="1" applyProtection="1">
      <alignment vertical="center"/>
    </xf>
    <xf numFmtId="0" fontId="1" fillId="0" borderId="11" xfId="0" applyFont="1" applyFill="1" applyBorder="1" applyAlignment="1" applyProtection="1">
      <alignment horizontal="right" vertical="center"/>
    </xf>
    <xf numFmtId="167" fontId="1" fillId="0" borderId="11" xfId="0" applyNumberFormat="1" applyFont="1" applyFill="1" applyBorder="1" applyAlignment="1" applyProtection="1">
      <alignment horizontal="right" vertical="center"/>
    </xf>
    <xf numFmtId="174" fontId="85" fillId="0" borderId="11" xfId="0" applyNumberFormat="1" applyFont="1" applyFill="1" applyBorder="1" applyAlignment="1" applyProtection="1">
      <alignment horizontal="right" vertical="center"/>
    </xf>
    <xf numFmtId="169" fontId="88" fillId="0" borderId="0" xfId="0" applyNumberFormat="1" applyFont="1" applyFill="1" applyAlignment="1" applyProtection="1">
      <alignment horizontal="center"/>
    </xf>
    <xf numFmtId="0" fontId="20" fillId="0" borderId="0" xfId="0" applyFont="1" applyFill="1" applyAlignment="1" applyProtection="1">
      <alignment horizontal="right"/>
    </xf>
    <xf numFmtId="167" fontId="1" fillId="0" borderId="0" xfId="0" applyNumberFormat="1" applyFont="1" applyFill="1" applyAlignment="1" applyProtection="1">
      <alignment horizontal="right"/>
    </xf>
    <xf numFmtId="174" fontId="85" fillId="0" borderId="0" xfId="0" applyNumberFormat="1" applyFont="1" applyFill="1" applyAlignment="1" applyProtection="1">
      <alignment horizontal="right"/>
    </xf>
    <xf numFmtId="167" fontId="1" fillId="0" borderId="0" xfId="0" applyNumberFormat="1" applyFont="1" applyFill="1" applyProtection="1"/>
    <xf numFmtId="0" fontId="1" fillId="0" borderId="0" xfId="0" applyNumberFormat="1" applyFont="1" applyFill="1" applyAlignment="1" applyProtection="1"/>
    <xf numFmtId="0" fontId="1" fillId="0" borderId="0" xfId="0" applyNumberFormat="1" applyFont="1" applyFill="1" applyAlignment="1" applyProtection="1">
      <alignment horizontal="right"/>
    </xf>
    <xf numFmtId="0" fontId="1" fillId="0" borderId="0" xfId="0" applyNumberFormat="1" applyFont="1" applyFill="1" applyProtection="1"/>
    <xf numFmtId="174" fontId="6" fillId="0" borderId="0" xfId="94" applyNumberFormat="1" applyFont="1" applyFill="1" applyBorder="1" applyAlignment="1" applyProtection="1">
      <alignment horizontal="right"/>
      <protection locked="0"/>
    </xf>
    <xf numFmtId="166" fontId="8" fillId="0" borderId="0" xfId="145" applyNumberFormat="1" applyFont="1" applyFill="1" applyAlignment="1" applyProtection="1">
      <alignment horizontal="center"/>
    </xf>
    <xf numFmtId="0" fontId="3" fillId="0" borderId="0" xfId="145" applyNumberFormat="1" applyFont="1" applyFill="1" applyBorder="1" applyAlignment="1" applyProtection="1">
      <alignment horizontal="left"/>
    </xf>
    <xf numFmtId="0" fontId="3" fillId="0" borderId="0" xfId="145" applyNumberFormat="1" applyFont="1" applyFill="1" applyBorder="1" applyAlignment="1" applyProtection="1">
      <alignment horizontal="right"/>
    </xf>
    <xf numFmtId="168" fontId="1" fillId="0" borderId="0" xfId="145" applyNumberFormat="1" applyFont="1" applyFill="1" applyBorder="1" applyAlignment="1" applyProtection="1">
      <alignment horizontal="right"/>
    </xf>
    <xf numFmtId="0" fontId="65" fillId="0" borderId="0" xfId="145" applyFill="1" applyProtection="1"/>
    <xf numFmtId="169" fontId="8" fillId="0" borderId="0" xfId="145" applyNumberFormat="1" applyFont="1" applyFill="1" applyAlignment="1" applyProtection="1">
      <alignment horizontal="center"/>
    </xf>
    <xf numFmtId="0" fontId="1" fillId="0" borderId="0" xfId="145" quotePrefix="1" applyNumberFormat="1" applyFont="1" applyFill="1" applyBorder="1" applyAlignment="1" applyProtection="1">
      <alignment wrapText="1"/>
    </xf>
    <xf numFmtId="0" fontId="1" fillId="0" borderId="0" xfId="145" quotePrefix="1" applyNumberFormat="1" applyFont="1" applyFill="1" applyBorder="1" applyAlignment="1" applyProtection="1">
      <alignment horizontal="right" wrapText="1"/>
    </xf>
    <xf numFmtId="174" fontId="1" fillId="0" borderId="0" xfId="145" quotePrefix="1" applyNumberFormat="1" applyFont="1" applyFill="1" applyBorder="1" applyAlignment="1" applyProtection="1">
      <alignment horizontal="right" wrapText="1"/>
    </xf>
    <xf numFmtId="0" fontId="65" fillId="0" borderId="0" xfId="145" applyFont="1" applyFill="1" applyProtection="1"/>
    <xf numFmtId="0" fontId="6" fillId="0" borderId="0" xfId="0" applyNumberFormat="1" applyFont="1" applyFill="1" applyBorder="1" applyAlignment="1" applyProtection="1">
      <alignment horizontal="center"/>
    </xf>
    <xf numFmtId="0" fontId="6" fillId="0" borderId="0" xfId="0" quotePrefix="1" applyNumberFormat="1" applyFont="1" applyFill="1" applyBorder="1" applyAlignment="1" applyProtection="1">
      <alignment wrapText="1"/>
    </xf>
    <xf numFmtId="0" fontId="6" fillId="0" borderId="0" xfId="0" quotePrefix="1" applyNumberFormat="1" applyFont="1" applyFill="1" applyBorder="1" applyAlignment="1" applyProtection="1">
      <alignment horizontal="right" wrapText="1"/>
    </xf>
    <xf numFmtId="174" fontId="6" fillId="0" borderId="0" xfId="0" quotePrefix="1" applyNumberFormat="1" applyFont="1" applyFill="1" applyBorder="1" applyAlignment="1" applyProtection="1">
      <alignment horizontal="right" wrapText="1"/>
    </xf>
    <xf numFmtId="0" fontId="6" fillId="0" borderId="0" xfId="0" applyNumberFormat="1" applyFont="1" applyFill="1" applyBorder="1" applyAlignment="1" applyProtection="1"/>
    <xf numFmtId="169" fontId="5" fillId="0" borderId="0" xfId="145" applyNumberFormat="1" applyFont="1" applyFill="1" applyAlignment="1" applyProtection="1">
      <alignment horizontal="center"/>
    </xf>
    <xf numFmtId="0" fontId="6" fillId="0" borderId="0" xfId="145" quotePrefix="1" applyFont="1" applyFill="1" applyAlignment="1" applyProtection="1">
      <alignment vertical="top" wrapText="1"/>
    </xf>
    <xf numFmtId="0" fontId="6" fillId="0" borderId="0" xfId="145" quotePrefix="1" applyFont="1" applyFill="1" applyAlignment="1" applyProtection="1">
      <alignment horizontal="right" vertical="top" wrapText="1"/>
    </xf>
    <xf numFmtId="174" fontId="6" fillId="0" borderId="0" xfId="145" quotePrefix="1" applyNumberFormat="1" applyFont="1" applyFill="1" applyAlignment="1" applyProtection="1">
      <alignment horizontal="right" vertical="top" wrapText="1"/>
    </xf>
    <xf numFmtId="168" fontId="6" fillId="0" borderId="0" xfId="146" applyNumberFormat="1" applyFont="1" applyFill="1" applyBorder="1" applyAlignment="1" applyProtection="1">
      <alignment horizontal="left"/>
    </xf>
    <xf numFmtId="168" fontId="65" fillId="0" borderId="0" xfId="145" applyNumberFormat="1" applyFill="1" applyProtection="1"/>
    <xf numFmtId="0" fontId="1" fillId="0" borderId="0" xfId="0" applyFont="1" applyFill="1" applyBorder="1" applyAlignment="1" applyProtection="1">
      <alignment horizontal="left"/>
    </xf>
    <xf numFmtId="0" fontId="1" fillId="0" borderId="0" xfId="95" applyNumberFormat="1" applyFont="1" applyFill="1" applyBorder="1" applyAlignment="1" applyProtection="1">
      <alignment horizontal="left" vertical="top" wrapText="1"/>
    </xf>
    <xf numFmtId="0" fontId="65" fillId="0" borderId="0" xfId="95" applyFill="1" applyAlignment="1" applyProtection="1">
      <alignment horizontal="right"/>
    </xf>
    <xf numFmtId="168" fontId="1" fillId="0" borderId="0" xfId="95" applyNumberFormat="1" applyFont="1" applyFill="1" applyBorder="1" applyAlignment="1" applyProtection="1">
      <alignment horizontal="right"/>
    </xf>
    <xf numFmtId="174" fontId="1" fillId="0" borderId="0" xfId="95" applyNumberFormat="1" applyFont="1" applyFill="1" applyBorder="1" applyAlignment="1" applyProtection="1">
      <alignment horizontal="right"/>
    </xf>
    <xf numFmtId="0" fontId="65" fillId="0" borderId="0" xfId="95" applyFill="1" applyProtection="1"/>
    <xf numFmtId="174" fontId="1" fillId="0" borderId="0" xfId="94" applyNumberFormat="1" applyFont="1" applyFill="1" applyBorder="1" applyAlignment="1" applyProtection="1">
      <alignment horizontal="right"/>
    </xf>
    <xf numFmtId="0" fontId="10" fillId="0" borderId="0" xfId="94" applyNumberFormat="1" applyFont="1" applyFill="1" applyBorder="1" applyAlignment="1" applyProtection="1">
      <alignment vertical="top" wrapText="1"/>
    </xf>
    <xf numFmtId="0" fontId="10" fillId="0" borderId="0" xfId="62" applyNumberFormat="1" applyFont="1" applyFill="1" applyBorder="1" applyAlignment="1" applyProtection="1">
      <alignment vertical="top" wrapText="1"/>
    </xf>
    <xf numFmtId="168" fontId="1" fillId="0" borderId="0" xfId="62" applyNumberFormat="1" applyFont="1" applyFill="1" applyBorder="1" applyAlignment="1" applyProtection="1">
      <alignment horizontal="right"/>
    </xf>
    <xf numFmtId="0" fontId="63" fillId="0" borderId="0" xfId="94" applyNumberFormat="1" applyFont="1" applyFill="1" applyBorder="1" applyAlignment="1" applyProtection="1">
      <alignment horizontal="right"/>
    </xf>
    <xf numFmtId="168" fontId="63" fillId="0" borderId="0" xfId="95" applyNumberFormat="1" applyFont="1" applyFill="1" applyBorder="1" applyAlignment="1" applyProtection="1">
      <alignment horizontal="right"/>
    </xf>
    <xf numFmtId="0" fontId="1" fillId="0" borderId="0" xfId="95" applyFont="1" applyFill="1" applyProtection="1"/>
    <xf numFmtId="0" fontId="1" fillId="0" borderId="0" xfId="95" quotePrefix="1" applyFont="1" applyFill="1" applyBorder="1" applyAlignment="1" applyProtection="1"/>
    <xf numFmtId="0" fontId="1" fillId="0" borderId="0" xfId="95" quotePrefix="1" applyFont="1" applyFill="1" applyBorder="1" applyAlignment="1" applyProtection="1">
      <alignment vertical="top" wrapText="1"/>
    </xf>
    <xf numFmtId="0" fontId="1" fillId="0" borderId="0" xfId="94" applyNumberFormat="1" applyFont="1" applyFill="1" applyBorder="1" applyAlignment="1" applyProtection="1">
      <alignment horizontal="right"/>
    </xf>
    <xf numFmtId="0" fontId="1" fillId="0" borderId="0" xfId="95" applyFont="1" applyFill="1" applyBorder="1" applyProtection="1"/>
    <xf numFmtId="0" fontId="1" fillId="0" borderId="0" xfId="95" applyNumberFormat="1" applyFont="1" applyFill="1" applyBorder="1" applyAlignment="1" applyProtection="1">
      <alignment vertical="top" wrapText="1"/>
    </xf>
    <xf numFmtId="0" fontId="1" fillId="0" borderId="0" xfId="95" applyNumberFormat="1" applyFont="1" applyFill="1" applyBorder="1" applyAlignment="1" applyProtection="1">
      <alignment horizontal="right"/>
    </xf>
    <xf numFmtId="0" fontId="65" fillId="0" borderId="0" xfId="95" applyFill="1" applyBorder="1" applyProtection="1"/>
    <xf numFmtId="0" fontId="1" fillId="0" borderId="0" xfId="95" applyNumberFormat="1" applyFont="1" applyFill="1" applyBorder="1" applyAlignment="1" applyProtection="1"/>
    <xf numFmtId="0" fontId="65" fillId="0" borderId="0" xfId="95" applyFont="1" applyFill="1" applyBorder="1" applyProtection="1"/>
    <xf numFmtId="168" fontId="1" fillId="0" borderId="0" xfId="0" applyNumberFormat="1" applyFont="1" applyFill="1" applyProtection="1"/>
    <xf numFmtId="169" fontId="1" fillId="0" borderId="0" xfId="0" applyNumberFormat="1" applyFont="1" applyFill="1" applyBorder="1" applyAlignment="1" applyProtection="1">
      <alignment horizontal="center" vertical="center"/>
    </xf>
    <xf numFmtId="168" fontId="1" fillId="0" borderId="0" xfId="0" applyNumberFormat="1" applyFont="1" applyFill="1" applyBorder="1" applyAlignment="1" applyProtection="1">
      <alignment horizontal="right" vertical="center"/>
    </xf>
    <xf numFmtId="174" fontId="1" fillId="0" borderId="0" xfId="0" applyNumberFormat="1" applyFont="1" applyFill="1" applyBorder="1" applyAlignment="1" applyProtection="1">
      <alignment horizontal="right" vertical="center"/>
    </xf>
    <xf numFmtId="174" fontId="3" fillId="0" borderId="0" xfId="0" applyNumberFormat="1" applyFont="1" applyFill="1" applyBorder="1" applyAlignment="1" applyProtection="1">
      <alignment horizontal="right" vertical="center"/>
    </xf>
    <xf numFmtId="0" fontId="33" fillId="0" borderId="0" xfId="84" applyNumberFormat="1" applyFont="1" applyFill="1" applyBorder="1" applyAlignment="1" applyProtection="1">
      <alignment horizontal="left" vertical="top" wrapText="1"/>
    </xf>
    <xf numFmtId="174" fontId="3" fillId="0" borderId="0" xfId="62" applyNumberFormat="1" applyFont="1" applyFill="1" applyBorder="1" applyAlignment="1" applyProtection="1">
      <alignment horizontal="right"/>
    </xf>
    <xf numFmtId="174" fontId="1" fillId="0" borderId="0" xfId="95" applyNumberFormat="1" applyFont="1" applyFill="1" applyBorder="1" applyAlignment="1" applyProtection="1">
      <alignment horizontal="right"/>
      <protection locked="0"/>
    </xf>
    <xf numFmtId="174" fontId="1" fillId="0" borderId="0" xfId="94" applyNumberFormat="1" applyFont="1" applyFill="1" applyBorder="1" applyAlignment="1" applyProtection="1">
      <alignment horizontal="right"/>
      <protection locked="0"/>
    </xf>
    <xf numFmtId="174" fontId="65" fillId="0" borderId="0" xfId="94" applyNumberFormat="1" applyFont="1" applyFill="1" applyBorder="1" applyAlignment="1" applyProtection="1">
      <alignment horizontal="right"/>
      <protection locked="0"/>
    </xf>
    <xf numFmtId="174" fontId="47" fillId="0" borderId="0" xfId="0" applyNumberFormat="1" applyFont="1" applyFill="1" applyBorder="1" applyAlignment="1" applyProtection="1">
      <alignment horizontal="right"/>
      <protection locked="0"/>
    </xf>
    <xf numFmtId="173" fontId="4" fillId="0" borderId="0" xfId="149" applyNumberFormat="1" applyFont="1" applyFill="1" applyBorder="1" applyAlignment="1" applyProtection="1">
      <alignment horizontal="center"/>
    </xf>
    <xf numFmtId="173" fontId="5" fillId="0" borderId="0" xfId="149" applyNumberFormat="1" applyFont="1" applyFill="1" applyBorder="1" applyAlignment="1" applyProtection="1">
      <alignment horizontal="left"/>
    </xf>
    <xf numFmtId="165" fontId="4" fillId="0" borderId="0" xfId="149" applyFont="1" applyFill="1" applyBorder="1" applyAlignment="1" applyProtection="1">
      <alignment horizontal="right"/>
    </xf>
    <xf numFmtId="168" fontId="4" fillId="0" borderId="0" xfId="149" applyNumberFormat="1" applyFont="1" applyFill="1" applyBorder="1" applyAlignment="1" applyProtection="1">
      <alignment horizontal="right"/>
    </xf>
    <xf numFmtId="174" fontId="4" fillId="0" borderId="0" xfId="149" applyNumberFormat="1" applyFont="1" applyFill="1" applyBorder="1" applyAlignment="1" applyProtection="1">
      <alignment horizontal="right"/>
    </xf>
    <xf numFmtId="39" fontId="4" fillId="0" borderId="0" xfId="149" applyNumberFormat="1" applyFont="1" applyFill="1" applyBorder="1" applyAlignment="1" applyProtection="1">
      <alignment horizontal="right"/>
    </xf>
    <xf numFmtId="168" fontId="6" fillId="0" borderId="0" xfId="149" applyNumberFormat="1" applyFont="1" applyFill="1" applyBorder="1" applyAlignment="1" applyProtection="1">
      <alignment horizontal="right"/>
    </xf>
    <xf numFmtId="169" fontId="6" fillId="0" borderId="0" xfId="149" applyNumberFormat="1" applyFont="1" applyFill="1" applyBorder="1" applyAlignment="1" applyProtection="1">
      <alignment horizontal="right" vertical="top"/>
    </xf>
    <xf numFmtId="0" fontId="1" fillId="0" borderId="0" xfId="146" applyNumberFormat="1" applyFont="1" applyFill="1" applyBorder="1" applyAlignment="1" applyProtection="1">
      <alignment vertical="top" wrapText="1"/>
    </xf>
    <xf numFmtId="1" fontId="6" fillId="0" borderId="0" xfId="0" applyNumberFormat="1" applyFont="1" applyFill="1" applyAlignment="1" applyProtection="1">
      <alignment horizontal="center"/>
    </xf>
    <xf numFmtId="1" fontId="8" fillId="0" borderId="0" xfId="62" applyNumberFormat="1" applyFont="1" applyFill="1" applyBorder="1" applyAlignment="1" applyProtection="1">
      <alignment horizontal="center" vertical="top"/>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horizontal="right"/>
    </xf>
    <xf numFmtId="4" fontId="14" fillId="0" borderId="0" xfId="0" applyNumberFormat="1" applyFont="1" applyFill="1" applyBorder="1" applyAlignment="1" applyProtection="1">
      <alignment horizontal="right"/>
    </xf>
    <xf numFmtId="4" fontId="31" fillId="0" borderId="0" xfId="0" applyNumberFormat="1" applyFont="1" applyFill="1" applyBorder="1" applyAlignment="1" applyProtection="1">
      <alignment horizontal="right"/>
    </xf>
    <xf numFmtId="0" fontId="14" fillId="0" borderId="0" xfId="0" applyFont="1" applyFill="1" applyBorder="1" applyAlignment="1" applyProtection="1">
      <alignment vertical="top" wrapText="1"/>
    </xf>
    <xf numFmtId="49" fontId="1" fillId="0" borderId="0" xfId="0" applyNumberFormat="1" applyFont="1" applyFill="1" applyBorder="1" applyAlignment="1" applyProtection="1">
      <alignment horizontal="left" vertical="top" wrapText="1"/>
    </xf>
    <xf numFmtId="174" fontId="57" fillId="0" borderId="0" xfId="0" applyNumberFormat="1" applyFont="1" applyFill="1" applyBorder="1" applyAlignment="1" applyProtection="1">
      <alignment horizontal="right"/>
    </xf>
    <xf numFmtId="49" fontId="1" fillId="0" borderId="0" xfId="0" quotePrefix="1" applyNumberFormat="1" applyFont="1" applyFill="1" applyBorder="1" applyAlignment="1" applyProtection="1">
      <alignment horizontal="left" vertical="top" wrapText="1"/>
    </xf>
    <xf numFmtId="0" fontId="1" fillId="0" borderId="0" xfId="0" applyFont="1" applyFill="1" applyBorder="1" applyAlignment="1" applyProtection="1">
      <alignment horizontal="left" vertical="top"/>
    </xf>
    <xf numFmtId="4" fontId="1" fillId="0" borderId="0" xfId="0" applyNumberFormat="1" applyFont="1" applyFill="1" applyBorder="1" applyAlignment="1" applyProtection="1">
      <alignment horizontal="right"/>
    </xf>
    <xf numFmtId="0" fontId="14" fillId="0" borderId="0" xfId="0" applyFont="1" applyFill="1" applyBorder="1" applyAlignment="1" applyProtection="1">
      <alignment vertical="top"/>
    </xf>
    <xf numFmtId="1" fontId="1" fillId="0" borderId="0" xfId="44" applyFont="1" applyFill="1" applyBorder="1" applyAlignment="1" applyProtection="1">
      <alignment horizontal="left" vertical="top" wrapText="1"/>
    </xf>
    <xf numFmtId="0" fontId="14" fillId="0" borderId="0" xfId="0" applyFont="1" applyFill="1" applyBorder="1" applyAlignment="1" applyProtection="1">
      <alignment wrapText="1"/>
    </xf>
    <xf numFmtId="174" fontId="33" fillId="0" borderId="0" xfId="0" applyNumberFormat="1" applyFont="1" applyFill="1" applyBorder="1" applyAlignment="1" applyProtection="1">
      <alignment horizontal="right"/>
    </xf>
    <xf numFmtId="1" fontId="6" fillId="0" borderId="0" xfId="0" applyNumberFormat="1" applyFont="1" applyFill="1" applyAlignment="1" applyProtection="1"/>
    <xf numFmtId="0" fontId="5" fillId="0" borderId="0" xfId="0" applyNumberFormat="1" applyFont="1" applyFill="1" applyBorder="1" applyAlignment="1" applyProtection="1">
      <alignment wrapText="1"/>
    </xf>
    <xf numFmtId="174" fontId="5" fillId="0" borderId="0" xfId="94" applyNumberFormat="1" applyFont="1" applyFill="1" applyBorder="1" applyAlignment="1" applyProtection="1">
      <alignment horizontal="right"/>
    </xf>
    <xf numFmtId="0" fontId="63" fillId="0" borderId="0" xfId="0" quotePrefix="1" applyNumberFormat="1" applyFont="1" applyFill="1" applyBorder="1" applyAlignment="1" applyProtection="1">
      <alignment vertical="top"/>
    </xf>
    <xf numFmtId="0" fontId="63" fillId="0" borderId="0" xfId="0" quotePrefix="1" applyNumberFormat="1" applyFont="1" applyFill="1" applyBorder="1" applyAlignment="1" applyProtection="1">
      <alignment horizontal="right" vertical="top"/>
    </xf>
    <xf numFmtId="174" fontId="63" fillId="0" borderId="0" xfId="0" quotePrefix="1" applyNumberFormat="1" applyFont="1" applyFill="1" applyBorder="1" applyAlignment="1" applyProtection="1">
      <alignment horizontal="right" vertical="top"/>
    </xf>
    <xf numFmtId="4" fontId="0" fillId="0" borderId="0" xfId="0" applyNumberFormat="1" applyAlignment="1" applyProtection="1">
      <alignment horizontal="right"/>
    </xf>
    <xf numFmtId="0" fontId="6" fillId="0" borderId="0" xfId="0" quotePrefix="1" applyFont="1" applyFill="1" applyBorder="1" applyAlignment="1" applyProtection="1"/>
    <xf numFmtId="168" fontId="0" fillId="0" borderId="0" xfId="0" applyNumberFormat="1" applyAlignment="1" applyProtection="1">
      <alignment horizontal="right"/>
    </xf>
    <xf numFmtId="0" fontId="6" fillId="0" borderId="0" xfId="0" quotePrefix="1" applyNumberFormat="1" applyFont="1" applyFill="1" applyBorder="1" applyAlignment="1" applyProtection="1">
      <alignment horizontal="left" vertical="top" wrapText="1"/>
    </xf>
    <xf numFmtId="174" fontId="0" fillId="0" borderId="0" xfId="0" applyNumberFormat="1" applyAlignment="1" applyProtection="1">
      <alignment horizontal="right"/>
      <protection locked="0"/>
    </xf>
    <xf numFmtId="174" fontId="14" fillId="0" borderId="0" xfId="66" applyNumberFormat="1" applyFont="1" applyFill="1" applyAlignment="1" applyProtection="1">
      <alignment horizontal="right"/>
      <protection locked="0"/>
    </xf>
    <xf numFmtId="0" fontId="5" fillId="0" borderId="0" xfId="150" applyNumberFormat="1" applyFont="1" applyFill="1" applyBorder="1" applyAlignment="1" applyProtection="1">
      <alignment horizontal="left" vertical="top" wrapText="1"/>
    </xf>
    <xf numFmtId="174" fontId="84" fillId="0" borderId="0" xfId="94" applyNumberFormat="1" applyFont="1" applyFill="1" applyBorder="1" applyAlignment="1" applyProtection="1">
      <alignment horizontal="right"/>
    </xf>
    <xf numFmtId="0" fontId="6" fillId="0" borderId="0" xfId="150" applyNumberFormat="1" applyFont="1" applyFill="1" applyBorder="1" applyAlignment="1" applyProtection="1">
      <alignment vertical="top" wrapText="1"/>
    </xf>
    <xf numFmtId="0" fontId="6" fillId="0" borderId="0" xfId="150" applyNumberFormat="1" applyFont="1" applyFill="1" applyBorder="1" applyAlignment="1" applyProtection="1">
      <alignment horizontal="right" vertical="top" wrapText="1"/>
    </xf>
    <xf numFmtId="174" fontId="6" fillId="0" borderId="0" xfId="150" applyNumberFormat="1" applyFont="1" applyFill="1" applyBorder="1" applyAlignment="1" applyProtection="1">
      <alignment horizontal="right" vertical="top" wrapText="1"/>
    </xf>
    <xf numFmtId="0" fontId="6" fillId="0" borderId="0" xfId="150" quotePrefix="1" applyFont="1" applyFill="1" applyAlignment="1" applyProtection="1">
      <alignment vertical="top" wrapText="1"/>
    </xf>
    <xf numFmtId="0" fontId="6" fillId="0" borderId="0" xfId="150" applyFont="1" applyFill="1" applyAlignment="1" applyProtection="1">
      <alignment horizontal="right" vertical="top" wrapText="1"/>
    </xf>
    <xf numFmtId="174" fontId="6" fillId="0" borderId="0" xfId="150" applyNumberFormat="1" applyFont="1" applyFill="1" applyAlignment="1" applyProtection="1">
      <alignment horizontal="right" vertical="top" wrapText="1"/>
    </xf>
    <xf numFmtId="0" fontId="6" fillId="0" borderId="0" xfId="27" applyNumberFormat="1" applyFont="1" applyFill="1" applyBorder="1" applyAlignment="1" applyProtection="1">
      <alignment horizontal="left" vertical="top" wrapText="1"/>
    </xf>
    <xf numFmtId="0" fontId="1" fillId="0" borderId="0" xfId="145" applyFont="1" applyFill="1" applyAlignment="1" applyProtection="1">
      <alignment horizontal="right"/>
    </xf>
    <xf numFmtId="168" fontId="1" fillId="0" borderId="0" xfId="145" applyNumberFormat="1" applyFont="1" applyFill="1" applyAlignment="1" applyProtection="1">
      <alignment horizontal="right"/>
    </xf>
    <xf numFmtId="174" fontId="65" fillId="0" borderId="0" xfId="145" applyNumberFormat="1" applyFont="1" applyFill="1" applyAlignment="1" applyProtection="1">
      <alignment horizontal="right"/>
    </xf>
    <xf numFmtId="0" fontId="63" fillId="0" borderId="0" xfId="145" applyNumberFormat="1" applyFont="1" applyFill="1" applyBorder="1" applyAlignment="1" applyProtection="1">
      <alignment horizontal="left" vertical="top" wrapText="1"/>
    </xf>
    <xf numFmtId="0" fontId="14" fillId="0" borderId="0" xfId="145" applyFont="1" applyAlignment="1" applyProtection="1">
      <alignment horizontal="right"/>
    </xf>
    <xf numFmtId="168" fontId="14" fillId="0" borderId="0" xfId="145" applyNumberFormat="1" applyFont="1" applyBorder="1" applyAlignment="1" applyProtection="1">
      <alignment horizontal="right"/>
    </xf>
    <xf numFmtId="0" fontId="14" fillId="0" borderId="0" xfId="145" applyFont="1" applyFill="1" applyAlignment="1" applyProtection="1">
      <alignment horizontal="left" vertical="top" wrapText="1"/>
    </xf>
    <xf numFmtId="0" fontId="65" fillId="0" borderId="0" xfId="0" applyFont="1" applyAlignment="1" applyProtection="1">
      <alignment wrapText="1"/>
    </xf>
    <xf numFmtId="4" fontId="65" fillId="0" borderId="0" xfId="0" applyNumberFormat="1" applyFont="1" applyAlignment="1" applyProtection="1">
      <alignment horizontal="right"/>
    </xf>
    <xf numFmtId="168" fontId="65" fillId="0" borderId="0" xfId="0" applyNumberFormat="1" applyFont="1" applyAlignment="1" applyProtection="1">
      <alignment horizontal="right"/>
    </xf>
    <xf numFmtId="168" fontId="47" fillId="0" borderId="0" xfId="145" applyNumberFormat="1" applyFont="1" applyFill="1" applyBorder="1" applyAlignment="1" applyProtection="1">
      <alignment horizontal="right"/>
    </xf>
    <xf numFmtId="9" fontId="0" fillId="0" borderId="0" xfId="0" applyNumberFormat="1" applyFill="1" applyAlignment="1" applyProtection="1">
      <alignment horizontal="right"/>
    </xf>
    <xf numFmtId="174" fontId="1" fillId="0" borderId="0" xfId="145" applyNumberFormat="1" applyFont="1" applyFill="1" applyAlignment="1" applyProtection="1">
      <alignment horizontal="right"/>
      <protection locked="0"/>
    </xf>
    <xf numFmtId="174" fontId="83" fillId="0" borderId="0" xfId="0" applyNumberFormat="1" applyFont="1" applyAlignment="1" applyProtection="1">
      <alignment horizontal="right"/>
      <protection locked="0"/>
    </xf>
    <xf numFmtId="174" fontId="14" fillId="0" borderId="0" xfId="94" applyNumberFormat="1" applyFont="1" applyFill="1" applyAlignment="1" applyProtection="1">
      <alignment horizontal="right"/>
      <protection locked="0"/>
    </xf>
    <xf numFmtId="174" fontId="65" fillId="0" borderId="0" xfId="0" applyNumberFormat="1" applyFont="1" applyAlignment="1" applyProtection="1">
      <alignment horizontal="right"/>
      <protection locked="0"/>
    </xf>
    <xf numFmtId="0" fontId="63" fillId="0" borderId="0" xfId="0" applyNumberFormat="1" applyFont="1" applyFill="1" applyAlignment="1" applyProtection="1">
      <alignment vertical="top" wrapText="1"/>
    </xf>
    <xf numFmtId="0" fontId="85" fillId="0" borderId="0" xfId="0" applyFont="1" applyFill="1" applyAlignment="1" applyProtection="1">
      <alignment horizontal="right"/>
    </xf>
    <xf numFmtId="168" fontId="10" fillId="0" borderId="0" xfId="0" applyNumberFormat="1" applyFont="1" applyFill="1" applyBorder="1" applyAlignment="1" applyProtection="1">
      <alignment horizontal="right"/>
    </xf>
    <xf numFmtId="174" fontId="65" fillId="0" borderId="0" xfId="0" applyNumberFormat="1" applyFont="1" applyFill="1" applyBorder="1" applyAlignment="1" applyProtection="1">
      <alignment horizontal="right"/>
    </xf>
    <xf numFmtId="0" fontId="31" fillId="0" borderId="0" xfId="0" applyFont="1" applyFill="1" applyAlignment="1" applyProtection="1">
      <alignment horizontal="left" vertical="top" wrapText="1"/>
    </xf>
    <xf numFmtId="0" fontId="6" fillId="0" borderId="0" xfId="94" applyNumberFormat="1" applyFont="1" applyFill="1" applyBorder="1" applyAlignment="1" applyProtection="1">
      <alignment horizontal="right"/>
    </xf>
    <xf numFmtId="0" fontId="64" fillId="0" borderId="0" xfId="145" applyFont="1" applyFill="1" applyAlignment="1" applyProtection="1">
      <alignment vertical="top" wrapText="1"/>
    </xf>
    <xf numFmtId="0" fontId="31" fillId="0" borderId="0" xfId="145" applyFont="1" applyFill="1" applyAlignment="1" applyProtection="1">
      <alignment horizontal="left" vertical="top" wrapText="1"/>
    </xf>
    <xf numFmtId="174" fontId="85" fillId="0" borderId="0" xfId="0" applyNumberFormat="1" applyFont="1" applyFill="1" applyBorder="1" applyAlignment="1" applyProtection="1">
      <alignment horizontal="right"/>
      <protection locked="0"/>
    </xf>
    <xf numFmtId="174" fontId="5" fillId="0" borderId="0" xfId="149" applyNumberFormat="1" applyFont="1" applyFill="1" applyBorder="1" applyAlignment="1" applyProtection="1">
      <alignment horizontal="right"/>
    </xf>
    <xf numFmtId="168" fontId="6" fillId="0" borderId="0" xfId="149" applyNumberFormat="1" applyFont="1" applyFill="1" applyBorder="1" applyAlignment="1" applyProtection="1">
      <alignment horizontal="left"/>
    </xf>
    <xf numFmtId="0" fontId="6" fillId="0" borderId="0" xfId="94" applyNumberFormat="1" applyFont="1" applyFill="1" applyBorder="1" applyAlignment="1" applyProtection="1">
      <alignment horizontal="left" vertical="top" wrapText="1"/>
    </xf>
    <xf numFmtId="167" fontId="1" fillId="0" borderId="0" xfId="0" applyNumberFormat="1" applyFont="1" applyFill="1" applyBorder="1" applyAlignment="1" applyProtection="1">
      <alignment horizontal="left"/>
    </xf>
    <xf numFmtId="0" fontId="6" fillId="0" borderId="0" xfId="0" applyFont="1" applyFill="1" applyBorder="1" applyAlignment="1" applyProtection="1">
      <alignment vertical="top"/>
    </xf>
    <xf numFmtId="0" fontId="6" fillId="0" borderId="0" xfId="0" applyFont="1" applyFill="1" applyBorder="1" applyAlignment="1" applyProtection="1"/>
    <xf numFmtId="169" fontId="8" fillId="0" borderId="0" xfId="146" applyNumberFormat="1" applyFont="1" applyFill="1" applyBorder="1" applyAlignment="1" applyProtection="1">
      <alignment horizontal="center" vertical="top"/>
    </xf>
    <xf numFmtId="0" fontId="14" fillId="0" borderId="0" xfId="146" applyNumberFormat="1" applyFont="1" applyFill="1" applyBorder="1" applyAlignment="1" applyProtection="1">
      <alignment horizontal="left" vertical="top" wrapText="1"/>
    </xf>
    <xf numFmtId="0" fontId="1" fillId="0" borderId="0" xfId="146" applyNumberFormat="1" applyFont="1" applyFill="1" applyBorder="1" applyAlignment="1" applyProtection="1">
      <alignment horizontal="right"/>
    </xf>
    <xf numFmtId="0" fontId="14" fillId="0" borderId="0" xfId="63" applyNumberFormat="1" applyFont="1" applyFill="1" applyBorder="1" applyAlignment="1" applyProtection="1">
      <alignment horizontal="left" vertical="top" wrapText="1"/>
    </xf>
    <xf numFmtId="0" fontId="53" fillId="0" borderId="0" xfId="0" applyFont="1" applyFill="1" applyBorder="1" applyProtection="1"/>
    <xf numFmtId="0" fontId="6" fillId="0" borderId="0" xfId="146" applyNumberFormat="1" applyFont="1" applyFill="1" applyBorder="1" applyAlignment="1" applyProtection="1">
      <alignment horizontal="left" vertical="top" wrapText="1"/>
    </xf>
    <xf numFmtId="0" fontId="6" fillId="0" borderId="0" xfId="0" applyFont="1" applyFill="1" applyAlignment="1" applyProtection="1">
      <alignment horizontal="right"/>
    </xf>
    <xf numFmtId="0" fontId="6" fillId="0" borderId="0" xfId="146" quotePrefix="1" applyNumberFormat="1" applyFont="1" applyFill="1" applyBorder="1" applyAlignment="1" applyProtection="1">
      <alignment horizontal="left" vertical="top" wrapText="1"/>
    </xf>
    <xf numFmtId="0" fontId="6"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65" fillId="0" borderId="0" xfId="0" applyFont="1" applyFill="1" applyBorder="1" applyAlignment="1" applyProtection="1">
      <alignment horizontal="right"/>
    </xf>
    <xf numFmtId="168" fontId="65" fillId="0" borderId="0" xfId="0" applyNumberFormat="1" applyFont="1" applyFill="1" applyBorder="1" applyAlignment="1" applyProtection="1">
      <alignment horizontal="right"/>
    </xf>
    <xf numFmtId="0" fontId="65" fillId="0" borderId="0" xfId="0" applyFont="1" applyFill="1" applyProtection="1"/>
    <xf numFmtId="0" fontId="65" fillId="0" borderId="0" xfId="0" applyFont="1" applyFill="1" applyAlignment="1" applyProtection="1">
      <alignment horizontal="right"/>
    </xf>
    <xf numFmtId="0" fontId="1" fillId="0" borderId="0" xfId="0" applyNumberFormat="1" applyFont="1" applyFill="1" applyBorder="1" applyProtection="1"/>
    <xf numFmtId="0" fontId="0" fillId="0" borderId="0" xfId="0" applyFont="1" applyFill="1" applyBorder="1" applyProtection="1"/>
    <xf numFmtId="0" fontId="31" fillId="0" borderId="0" xfId="0" applyFont="1" applyFill="1" applyBorder="1" applyAlignment="1" applyProtection="1">
      <alignment horizontal="left" vertical="top"/>
    </xf>
    <xf numFmtId="0" fontId="51" fillId="0" borderId="0" xfId="0" applyFont="1" applyFill="1" applyBorder="1" applyAlignment="1" applyProtection="1">
      <alignment vertical="top" wrapText="1"/>
    </xf>
    <xf numFmtId="0" fontId="52" fillId="0" borderId="0" xfId="0" applyFont="1" applyFill="1" applyBorder="1" applyAlignment="1" applyProtection="1">
      <alignment horizontal="right"/>
    </xf>
    <xf numFmtId="4" fontId="52" fillId="0" borderId="0" xfId="0" applyNumberFormat="1" applyFont="1" applyFill="1" applyBorder="1" applyAlignment="1" applyProtection="1">
      <alignment horizontal="right"/>
    </xf>
    <xf numFmtId="174" fontId="51" fillId="0" borderId="0" xfId="0" applyNumberFormat="1" applyFont="1" applyFill="1" applyBorder="1" applyAlignment="1" applyProtection="1">
      <alignment horizontal="right"/>
    </xf>
    <xf numFmtId="0" fontId="1" fillId="0" borderId="0" xfId="62" applyNumberFormat="1" applyFont="1" applyFill="1" applyBorder="1" applyAlignment="1" applyProtection="1">
      <alignment vertical="top" wrapText="1"/>
    </xf>
    <xf numFmtId="0" fontId="1" fillId="0" borderId="0" xfId="66" applyNumberFormat="1" applyFont="1" applyFill="1" applyBorder="1" applyAlignment="1" applyProtection="1">
      <alignment vertical="top" wrapText="1"/>
    </xf>
    <xf numFmtId="174" fontId="6" fillId="0" borderId="0" xfId="0" applyNumberFormat="1" applyFont="1" applyFill="1" applyBorder="1" applyAlignment="1" applyProtection="1">
      <alignment horizontal="right"/>
      <protection locked="0"/>
    </xf>
    <xf numFmtId="174" fontId="0" fillId="0" borderId="0" xfId="0" applyNumberFormat="1" applyFont="1" applyFill="1" applyBorder="1" applyAlignment="1" applyProtection="1">
      <alignment horizontal="right"/>
      <protection locked="0"/>
    </xf>
    <xf numFmtId="174" fontId="65" fillId="0" borderId="0" xfId="0" applyNumberFormat="1" applyFont="1" applyFill="1" applyBorder="1" applyAlignment="1" applyProtection="1">
      <alignment horizontal="right"/>
      <protection locked="0"/>
    </xf>
    <xf numFmtId="1" fontId="5" fillId="0" borderId="0" xfId="0" applyNumberFormat="1" applyFont="1" applyFill="1" applyAlignment="1" applyProtection="1">
      <alignment horizontal="center"/>
    </xf>
    <xf numFmtId="0" fontId="1" fillId="0" borderId="0" xfId="0" applyFont="1" applyFill="1" applyAlignment="1" applyProtection="1"/>
    <xf numFmtId="1" fontId="6" fillId="0" borderId="0" xfId="0" applyNumberFormat="1" applyFont="1" applyFill="1" applyAlignment="1" applyProtection="1">
      <alignment horizontal="center" vertical="top"/>
    </xf>
    <xf numFmtId="0" fontId="63" fillId="0" borderId="0" xfId="146" applyNumberFormat="1" applyFont="1" applyFill="1" applyBorder="1" applyAlignment="1" applyProtection="1">
      <alignment horizontal="right"/>
    </xf>
    <xf numFmtId="0" fontId="6" fillId="0" borderId="0" xfId="0" applyNumberFormat="1" applyFont="1" applyFill="1" applyBorder="1" applyAlignment="1" applyProtection="1">
      <alignment vertical="top"/>
    </xf>
    <xf numFmtId="0" fontId="1" fillId="0" borderId="0" xfId="0" applyFont="1" applyFill="1" applyBorder="1" applyAlignment="1" applyProtection="1"/>
    <xf numFmtId="0" fontId="6" fillId="0" borderId="0" xfId="0" quotePrefix="1" applyFont="1" applyFill="1" applyBorder="1" applyAlignment="1" applyProtection="1">
      <alignment vertical="top"/>
    </xf>
    <xf numFmtId="168" fontId="1" fillId="0" borderId="0" xfId="66" applyNumberFormat="1" applyFont="1" applyFill="1" applyBorder="1" applyAlignment="1" applyProtection="1">
      <alignment horizontal="right"/>
    </xf>
    <xf numFmtId="174" fontId="6" fillId="0" borderId="0" xfId="122" applyNumberFormat="1" applyFont="1" applyFill="1" applyBorder="1" applyAlignment="1" applyProtection="1">
      <alignment horizontal="right"/>
    </xf>
    <xf numFmtId="174" fontId="1" fillId="0" borderId="0" xfId="62" applyNumberFormat="1" applyFont="1" applyFill="1" applyAlignment="1" applyProtection="1">
      <alignment horizontal="right"/>
    </xf>
    <xf numFmtId="0" fontId="55" fillId="0" borderId="0" xfId="26" applyFont="1" applyFill="1" applyProtection="1"/>
    <xf numFmtId="169" fontId="64" fillId="0" borderId="0" xfId="0" applyNumberFormat="1" applyFont="1" applyFill="1" applyAlignment="1" applyProtection="1">
      <alignment horizontal="center"/>
    </xf>
    <xf numFmtId="0" fontId="64" fillId="0" borderId="0" xfId="0" applyFont="1" applyFill="1" applyAlignment="1" applyProtection="1"/>
    <xf numFmtId="0" fontId="64" fillId="0" borderId="0" xfId="0" applyFont="1" applyFill="1" applyAlignment="1" applyProtection="1">
      <alignment horizontal="right"/>
    </xf>
    <xf numFmtId="174" fontId="63" fillId="0" borderId="0" xfId="0" applyNumberFormat="1" applyFont="1" applyFill="1" applyAlignment="1" applyProtection="1">
      <alignment horizontal="right"/>
    </xf>
    <xf numFmtId="0" fontId="0" fillId="20" borderId="0" xfId="0" applyFill="1" applyProtection="1"/>
    <xf numFmtId="168" fontId="6" fillId="20" borderId="0" xfId="149" applyNumberFormat="1" applyFont="1" applyFill="1" applyBorder="1" applyAlignment="1" applyProtection="1">
      <alignment horizontal="right"/>
    </xf>
    <xf numFmtId="168" fontId="0" fillId="20" borderId="0" xfId="0" applyNumberFormat="1" applyFill="1" applyProtection="1"/>
    <xf numFmtId="4" fontId="49" fillId="20" borderId="0" xfId="149" applyNumberFormat="1" applyFont="1" applyFill="1" applyBorder="1" applyAlignment="1" applyProtection="1">
      <alignment horizontal="right"/>
    </xf>
    <xf numFmtId="168" fontId="0" fillId="20" borderId="0" xfId="0" applyNumberFormat="1" applyFill="1" applyBorder="1" applyProtection="1"/>
    <xf numFmtId="0" fontId="0" fillId="20" borderId="0" xfId="0" applyFill="1" applyBorder="1" applyProtection="1"/>
    <xf numFmtId="0" fontId="64" fillId="0" borderId="0" xfId="0" applyNumberFormat="1" applyFont="1" applyFill="1" applyBorder="1" applyAlignment="1" applyProtection="1"/>
    <xf numFmtId="174" fontId="1" fillId="0" borderId="0" xfId="149" applyNumberFormat="1" applyFont="1" applyFill="1" applyBorder="1" applyAlignment="1" applyProtection="1">
      <alignment horizontal="right"/>
    </xf>
    <xf numFmtId="0" fontId="1" fillId="0" borderId="0" xfId="145" applyFont="1" applyFill="1" applyBorder="1" applyAlignment="1" applyProtection="1">
      <alignment horizontal="left" vertical="top" wrapText="1"/>
    </xf>
    <xf numFmtId="0" fontId="1" fillId="0" borderId="0" xfId="145" applyFont="1" applyFill="1" applyBorder="1" applyAlignment="1" applyProtection="1">
      <alignment horizontal="right"/>
    </xf>
    <xf numFmtId="169" fontId="0" fillId="0" borderId="0" xfId="0" applyNumberFormat="1" applyFill="1" applyAlignment="1" applyProtection="1">
      <alignment horizontal="center"/>
    </xf>
    <xf numFmtId="0" fontId="1" fillId="0" borderId="0" xfId="145" quotePrefix="1" applyFont="1" applyFill="1" applyBorder="1" applyAlignment="1" applyProtection="1">
      <alignment horizontal="left"/>
    </xf>
    <xf numFmtId="0" fontId="65" fillId="0" borderId="0" xfId="145" applyFill="1" applyAlignment="1" applyProtection="1">
      <alignment horizontal="right"/>
    </xf>
    <xf numFmtId="0" fontId="1" fillId="20" borderId="0" xfId="0" applyFont="1" applyFill="1" applyProtection="1"/>
    <xf numFmtId="0" fontId="1" fillId="0" borderId="0" xfId="145" quotePrefix="1" applyFont="1" applyFill="1" applyBorder="1" applyAlignment="1" applyProtection="1">
      <alignment horizontal="left" wrapText="1"/>
    </xf>
    <xf numFmtId="169" fontId="1" fillId="0" borderId="0" xfId="145" quotePrefix="1" applyNumberFormat="1" applyFont="1" applyFill="1" applyBorder="1" applyAlignment="1" applyProtection="1">
      <alignment horizontal="left" vertical="top" wrapText="1"/>
    </xf>
    <xf numFmtId="0" fontId="1" fillId="0" borderId="0" xfId="145" quotePrefix="1" applyFont="1" applyFill="1" applyBorder="1" applyAlignment="1" applyProtection="1">
      <alignment horizontal="left" vertical="top" wrapText="1"/>
    </xf>
    <xf numFmtId="0" fontId="65" fillId="0" borderId="0" xfId="145" applyFont="1" applyFill="1" applyAlignment="1" applyProtection="1">
      <alignment horizontal="right"/>
    </xf>
    <xf numFmtId="0" fontId="1" fillId="0" borderId="0" xfId="0" quotePrefix="1" applyFont="1" applyFill="1" applyBorder="1" applyAlignment="1" applyProtection="1">
      <alignment horizontal="left" vertical="top" wrapText="1"/>
    </xf>
    <xf numFmtId="169" fontId="0" fillId="0" borderId="15" xfId="0" applyNumberFormat="1" applyFill="1" applyBorder="1" applyAlignment="1" applyProtection="1">
      <alignment horizontal="center" vertical="center"/>
    </xf>
    <xf numFmtId="0" fontId="0" fillId="0" borderId="11" xfId="0" applyFill="1" applyBorder="1" applyAlignment="1" applyProtection="1">
      <alignment horizontal="right" vertical="center"/>
    </xf>
    <xf numFmtId="174" fontId="0" fillId="0" borderId="11" xfId="0" applyNumberFormat="1" applyFill="1" applyBorder="1" applyAlignment="1" applyProtection="1">
      <alignment horizontal="right" vertical="center"/>
    </xf>
    <xf numFmtId="169" fontId="6" fillId="20" borderId="0" xfId="0" applyNumberFormat="1" applyFont="1" applyFill="1" applyAlignment="1" applyProtection="1">
      <alignment horizontal="center"/>
    </xf>
    <xf numFmtId="0" fontId="0" fillId="20" borderId="0" xfId="0" applyNumberFormat="1" applyFill="1" applyProtection="1"/>
    <xf numFmtId="0" fontId="0" fillId="20" borderId="0" xfId="0" applyNumberFormat="1" applyFill="1" applyAlignment="1" applyProtection="1">
      <alignment horizontal="right"/>
    </xf>
    <xf numFmtId="168" fontId="3" fillId="20" borderId="0" xfId="0" applyNumberFormat="1" applyFont="1" applyFill="1" applyAlignment="1" applyProtection="1">
      <alignment horizontal="right"/>
    </xf>
    <xf numFmtId="174" fontId="0" fillId="20" borderId="0" xfId="0" applyNumberFormat="1" applyFill="1" applyAlignment="1" applyProtection="1">
      <alignment horizontal="right"/>
    </xf>
    <xf numFmtId="0" fontId="0" fillId="20" borderId="0" xfId="0" applyFill="1" applyAlignment="1" applyProtection="1"/>
    <xf numFmtId="169" fontId="6" fillId="20" borderId="0" xfId="0" applyNumberFormat="1" applyFont="1" applyFill="1" applyAlignment="1" applyProtection="1"/>
    <xf numFmtId="0" fontId="0" fillId="20" borderId="0" xfId="0" applyNumberFormat="1" applyFill="1" applyAlignment="1" applyProtection="1"/>
    <xf numFmtId="168" fontId="7" fillId="0" borderId="0" xfId="62" applyNumberFormat="1" applyFont="1" applyFill="1" applyBorder="1" applyAlignment="1" applyProtection="1">
      <alignment horizontal="right"/>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right"/>
    </xf>
    <xf numFmtId="169" fontId="8" fillId="0" borderId="0" xfId="93" applyNumberFormat="1" applyFont="1" applyFill="1" applyBorder="1" applyAlignment="1" applyProtection="1">
      <alignment horizontal="center" vertical="top"/>
    </xf>
    <xf numFmtId="0" fontId="1" fillId="0" borderId="0" xfId="0" applyFont="1" applyFill="1" applyAlignment="1" applyProtection="1">
      <alignment horizontal="left" vertical="top" wrapText="1"/>
    </xf>
    <xf numFmtId="9" fontId="1" fillId="0" borderId="0" xfId="0" applyNumberFormat="1" applyFont="1" applyFill="1" applyBorder="1" applyAlignment="1" applyProtection="1">
      <alignment horizontal="right"/>
    </xf>
    <xf numFmtId="0" fontId="1" fillId="0" borderId="0" xfId="0" quotePrefix="1" applyFont="1" applyFill="1" applyAlignment="1" applyProtection="1">
      <alignment horizontal="left" vertical="top" wrapText="1"/>
    </xf>
    <xf numFmtId="9" fontId="1" fillId="0" borderId="0" xfId="0" applyNumberFormat="1" applyFont="1" applyFill="1" applyProtection="1"/>
    <xf numFmtId="0" fontId="1" fillId="0" borderId="0" xfId="62" applyNumberFormat="1" applyFont="1" applyFill="1" applyBorder="1" applyAlignment="1" applyProtection="1">
      <alignment horizontal="left" vertical="top" wrapText="1"/>
    </xf>
    <xf numFmtId="0" fontId="14" fillId="0" borderId="0" xfId="151" applyFont="1" applyFill="1" applyAlignment="1" applyProtection="1">
      <alignment wrapText="1"/>
    </xf>
    <xf numFmtId="0" fontId="1" fillId="0" borderId="0" xfId="152" applyFont="1" applyFill="1" applyAlignment="1" applyProtection="1">
      <alignment horizontal="left" vertical="top" wrapText="1"/>
    </xf>
    <xf numFmtId="0" fontId="1" fillId="0" borderId="0" xfId="152" applyFont="1" applyFill="1" applyProtection="1"/>
    <xf numFmtId="169" fontId="8" fillId="0" borderId="0" xfId="90" applyNumberFormat="1" applyFont="1" applyFill="1" applyBorder="1" applyAlignment="1" applyProtection="1">
      <alignment horizontal="center" vertical="top"/>
    </xf>
    <xf numFmtId="0" fontId="1" fillId="0" borderId="0" xfId="152" applyNumberFormat="1" applyFont="1" applyFill="1" applyBorder="1" applyAlignment="1" applyProtection="1">
      <alignment horizontal="left" vertical="top" wrapText="1"/>
    </xf>
    <xf numFmtId="0" fontId="1" fillId="0" borderId="0" xfId="152" applyFont="1" applyFill="1" applyAlignment="1" applyProtection="1">
      <alignment vertical="center"/>
    </xf>
    <xf numFmtId="0" fontId="1" fillId="0" borderId="0" xfId="152" applyFont="1" applyFill="1" applyBorder="1" applyAlignment="1" applyProtection="1">
      <alignment vertical="center"/>
    </xf>
    <xf numFmtId="0" fontId="1" fillId="0" borderId="0" xfId="84" applyNumberFormat="1" applyFont="1" applyFill="1" applyBorder="1" applyAlignment="1" applyProtection="1">
      <alignment horizontal="left" vertical="top" wrapText="1"/>
    </xf>
    <xf numFmtId="0" fontId="1" fillId="0" borderId="0" xfId="84" quotePrefix="1" applyNumberFormat="1" applyFont="1" applyFill="1" applyBorder="1" applyAlignment="1" applyProtection="1">
      <alignment horizontal="left" vertical="top" wrapText="1"/>
    </xf>
    <xf numFmtId="0" fontId="1" fillId="0" borderId="0" xfId="92" applyNumberFormat="1" applyFont="1" applyFill="1" applyBorder="1" applyAlignment="1" applyProtection="1">
      <alignment horizontal="left" vertical="top" wrapText="1"/>
    </xf>
    <xf numFmtId="0" fontId="63" fillId="0" borderId="0" xfId="0" applyFont="1" applyFill="1" applyAlignment="1" applyProtection="1">
      <alignment horizontal="right" wrapText="1"/>
    </xf>
    <xf numFmtId="168" fontId="1" fillId="0" borderId="0" xfId="84" applyNumberFormat="1" applyFont="1" applyFill="1" applyBorder="1" applyAlignment="1" applyProtection="1">
      <alignment horizontal="right"/>
    </xf>
    <xf numFmtId="169" fontId="7" fillId="0" borderId="0" xfId="95" applyNumberFormat="1" applyFont="1" applyFill="1" applyBorder="1" applyAlignment="1" applyProtection="1">
      <alignment horizontal="center" vertical="center"/>
    </xf>
    <xf numFmtId="0" fontId="5" fillId="0" borderId="0" xfId="95" applyNumberFormat="1" applyFont="1" applyFill="1" applyBorder="1" applyAlignment="1" applyProtection="1">
      <alignment horizontal="left" vertical="center"/>
    </xf>
    <xf numFmtId="168" fontId="6" fillId="0" borderId="0" xfId="95" applyNumberFormat="1" applyFont="1" applyFill="1" applyBorder="1" applyAlignment="1" applyProtection="1">
      <alignment horizontal="right" vertical="center"/>
    </xf>
    <xf numFmtId="168" fontId="1" fillId="0" borderId="0" xfId="96" applyNumberFormat="1" applyFont="1" applyFill="1" applyBorder="1" applyAlignment="1" applyProtection="1">
      <alignment horizontal="right"/>
    </xf>
    <xf numFmtId="174" fontId="1" fillId="0" borderId="0" xfId="96" applyNumberFormat="1" applyFont="1" applyFill="1" applyBorder="1" applyAlignment="1" applyProtection="1">
      <alignment horizontal="right"/>
    </xf>
    <xf numFmtId="174" fontId="3" fillId="0" borderId="0" xfId="96" applyNumberFormat="1" applyFont="1" applyFill="1" applyBorder="1" applyAlignment="1" applyProtection="1">
      <alignment horizontal="right" vertical="center"/>
    </xf>
    <xf numFmtId="4" fontId="1" fillId="0" borderId="0" xfId="95" applyNumberFormat="1" applyFont="1" applyFill="1" applyAlignment="1" applyProtection="1">
      <alignment vertical="center"/>
    </xf>
    <xf numFmtId="0" fontId="65" fillId="0" borderId="0" xfId="95" applyFill="1" applyAlignment="1" applyProtection="1">
      <alignment vertical="center"/>
    </xf>
    <xf numFmtId="0" fontId="1" fillId="0" borderId="0" xfId="0" applyFont="1" applyFill="1" applyAlignment="1" applyProtection="1">
      <alignment horizontal="left" vertical="top"/>
    </xf>
    <xf numFmtId="174" fontId="1" fillId="0" borderId="0" xfId="84" applyNumberFormat="1" applyFont="1" applyFill="1" applyBorder="1" applyAlignment="1" applyProtection="1">
      <alignment horizontal="right"/>
      <protection locked="0"/>
    </xf>
    <xf numFmtId="169" fontId="5" fillId="0" borderId="0" xfId="94" applyNumberFormat="1" applyFont="1" applyFill="1" applyBorder="1" applyAlignment="1" applyProtection="1">
      <alignment horizontal="center" vertical="top"/>
    </xf>
    <xf numFmtId="0" fontId="5" fillId="0" borderId="0" xfId="94" applyNumberFormat="1" applyFont="1" applyFill="1" applyBorder="1" applyAlignment="1" applyProtection="1">
      <alignment horizontal="left" vertical="top"/>
    </xf>
    <xf numFmtId="168" fontId="6" fillId="0" borderId="0" xfId="94" applyNumberFormat="1" applyFont="1" applyFill="1" applyBorder="1" applyAlignment="1" applyProtection="1">
      <alignment horizontal="right"/>
    </xf>
    <xf numFmtId="0" fontId="92" fillId="0" borderId="0" xfId="0" applyFont="1" applyFill="1" applyProtection="1"/>
    <xf numFmtId="4" fontId="6" fillId="0" borderId="0" xfId="0" applyNumberFormat="1" applyFont="1" applyFill="1" applyProtection="1"/>
    <xf numFmtId="0" fontId="3" fillId="0" borderId="0" xfId="94" applyNumberFormat="1" applyFont="1" applyFill="1" applyBorder="1" applyAlignment="1" applyProtection="1">
      <alignment horizontal="left" vertical="top" wrapText="1"/>
    </xf>
    <xf numFmtId="0" fontId="93" fillId="0" borderId="0" xfId="0" applyFont="1" applyFill="1" applyProtection="1"/>
    <xf numFmtId="169" fontId="64" fillId="0" borderId="0" xfId="94" applyNumberFormat="1" applyFont="1" applyFill="1" applyBorder="1" applyAlignment="1" applyProtection="1">
      <alignment horizontal="center" vertical="top"/>
    </xf>
    <xf numFmtId="0" fontId="64" fillId="0" borderId="0" xfId="94" applyNumberFormat="1" applyFont="1" applyFill="1" applyBorder="1" applyAlignment="1" applyProtection="1">
      <alignment horizontal="left" vertical="top" wrapText="1"/>
    </xf>
    <xf numFmtId="0" fontId="64" fillId="0" borderId="0" xfId="0" applyFont="1" applyFill="1" applyBorder="1" applyAlignment="1" applyProtection="1">
      <alignment horizontal="left" vertical="top" wrapText="1"/>
    </xf>
    <xf numFmtId="0" fontId="0" fillId="0" borderId="0" xfId="0" applyFont="1" applyFill="1" applyBorder="1" applyAlignment="1" applyProtection="1">
      <alignment horizontal="right"/>
    </xf>
    <xf numFmtId="168" fontId="0" fillId="0" borderId="0" xfId="0" applyNumberFormat="1" applyFont="1" applyFill="1" applyBorder="1" applyAlignment="1" applyProtection="1">
      <alignment horizontal="right"/>
    </xf>
    <xf numFmtId="174" fontId="64" fillId="0" borderId="21" xfId="0" applyNumberFormat="1" applyFont="1" applyFill="1" applyBorder="1" applyAlignment="1" applyProtection="1">
      <alignment horizontal="right"/>
    </xf>
    <xf numFmtId="0" fontId="93" fillId="0" borderId="0" xfId="0" applyFont="1" applyFill="1" applyBorder="1" applyProtection="1"/>
    <xf numFmtId="0" fontId="3" fillId="0" borderId="0" xfId="0" applyFont="1" applyFill="1" applyAlignment="1" applyProtection="1">
      <alignment horizontal="center" vertical="top"/>
    </xf>
    <xf numFmtId="0" fontId="94" fillId="0" borderId="0" xfId="0" applyFont="1" applyFill="1" applyAlignment="1" applyProtection="1">
      <alignment horizontal="left" vertical="top" wrapText="1"/>
    </xf>
    <xf numFmtId="0" fontId="95" fillId="0" borderId="0" xfId="0" applyFont="1" applyFill="1" applyAlignment="1" applyProtection="1">
      <alignment horizontal="left"/>
    </xf>
    <xf numFmtId="0" fontId="6" fillId="0" borderId="0" xfId="0" applyFont="1" applyFill="1" applyAlignment="1" applyProtection="1">
      <alignment horizontal="left"/>
    </xf>
    <xf numFmtId="0" fontId="93" fillId="0" borderId="0" xfId="0" applyFont="1" applyFill="1" applyAlignment="1" applyProtection="1"/>
    <xf numFmtId="0" fontId="6" fillId="0" borderId="0" xfId="0" applyFont="1" applyFill="1" applyAlignment="1" applyProtection="1"/>
    <xf numFmtId="0" fontId="63" fillId="0" borderId="0" xfId="153" applyFont="1" applyFill="1" applyAlignment="1" applyProtection="1">
      <alignment vertical="top" wrapText="1"/>
    </xf>
    <xf numFmtId="0" fontId="93" fillId="0" borderId="0" xfId="153" applyFont="1" applyFill="1" applyAlignment="1" applyProtection="1">
      <alignment wrapText="1"/>
    </xf>
    <xf numFmtId="0" fontId="63" fillId="0" borderId="0" xfId="153" applyFont="1" applyFill="1" applyAlignment="1" applyProtection="1">
      <alignment wrapText="1"/>
    </xf>
    <xf numFmtId="0" fontId="1" fillId="0" borderId="0" xfId="91" applyNumberFormat="1" applyFont="1" applyFill="1" applyBorder="1" applyAlignment="1" applyProtection="1">
      <alignment horizontal="left" vertical="top" wrapText="1"/>
    </xf>
    <xf numFmtId="0" fontId="0" fillId="0" borderId="0" xfId="0" applyFont="1" applyFill="1" applyProtection="1"/>
    <xf numFmtId="0" fontId="1" fillId="0" borderId="0" xfId="0" applyFont="1" applyFill="1" applyAlignment="1" applyProtection="1">
      <alignment horizontal="right" wrapText="1"/>
    </xf>
    <xf numFmtId="0" fontId="1" fillId="0" borderId="0" xfId="0" applyFont="1" applyFill="1" applyBorder="1" applyAlignment="1" applyProtection="1">
      <alignment horizontal="right" wrapText="1"/>
    </xf>
    <xf numFmtId="9" fontId="6" fillId="0" borderId="0" xfId="0" applyNumberFormat="1" applyFont="1" applyFill="1" applyBorder="1" applyAlignment="1" applyProtection="1">
      <alignment horizontal="right"/>
    </xf>
    <xf numFmtId="0" fontId="6" fillId="0" borderId="0" xfId="92" applyNumberFormat="1" applyFont="1" applyFill="1" applyBorder="1" applyAlignment="1" applyProtection="1">
      <alignment horizontal="left" vertical="top" wrapText="1"/>
    </xf>
    <xf numFmtId="0" fontId="93" fillId="0" borderId="0" xfId="39" applyFont="1" applyFill="1" applyAlignment="1" applyProtection="1"/>
    <xf numFmtId="0" fontId="1" fillId="0" borderId="0" xfId="39" applyFont="1" applyFill="1" applyAlignment="1" applyProtection="1">
      <alignment horizontal="left"/>
    </xf>
    <xf numFmtId="2" fontId="1" fillId="0" borderId="0" xfId="39" applyNumberFormat="1" applyFont="1" applyFill="1" applyAlignment="1" applyProtection="1">
      <alignment horizontal="right"/>
    </xf>
    <xf numFmtId="4" fontId="63" fillId="0" borderId="0" xfId="39" applyNumberFormat="1" applyFont="1" applyFill="1" applyAlignment="1" applyProtection="1">
      <alignment horizontal="right"/>
    </xf>
    <xf numFmtId="0" fontId="6" fillId="0" borderId="0" xfId="84" quotePrefix="1" applyNumberFormat="1" applyFont="1" applyFill="1" applyBorder="1" applyAlignment="1" applyProtection="1"/>
    <xf numFmtId="0" fontId="6" fillId="0" borderId="0" xfId="84" applyNumberFormat="1" applyFont="1" applyFill="1" applyBorder="1" applyAlignment="1" applyProtection="1">
      <alignment horizontal="left" indent="2"/>
    </xf>
    <xf numFmtId="0" fontId="6" fillId="0" borderId="0" xfId="84" applyNumberFormat="1" applyFont="1" applyFill="1" applyBorder="1" applyAlignment="1" applyProtection="1">
      <alignment horizontal="left" vertical="top" wrapText="1"/>
    </xf>
    <xf numFmtId="0" fontId="6" fillId="0" borderId="0" xfId="84" quotePrefix="1" applyNumberFormat="1" applyFont="1" applyFill="1" applyBorder="1" applyAlignment="1" applyProtection="1">
      <alignment horizontal="left" vertical="top"/>
    </xf>
    <xf numFmtId="0" fontId="6" fillId="0" borderId="0" xfId="39" applyNumberFormat="1" applyFont="1" applyFill="1" applyBorder="1" applyAlignment="1" applyProtection="1">
      <alignment horizontal="right" wrapText="1"/>
    </xf>
    <xf numFmtId="168" fontId="1" fillId="0" borderId="0" xfId="84" applyNumberFormat="1" applyFont="1" applyFill="1" applyBorder="1" applyAlignment="1" applyProtection="1">
      <alignment horizontal="right" wrapText="1"/>
    </xf>
    <xf numFmtId="169" fontId="49" fillId="0" borderId="0" xfId="94" applyNumberFormat="1" applyFont="1" applyFill="1" applyBorder="1" applyAlignment="1" applyProtection="1">
      <alignment horizontal="center" vertical="top"/>
    </xf>
    <xf numFmtId="0" fontId="10" fillId="0" borderId="0" xfId="0" quotePrefix="1" applyFont="1" applyFill="1" applyAlignment="1" applyProtection="1">
      <alignment horizontal="left" vertical="top" wrapText="1"/>
    </xf>
    <xf numFmtId="0" fontId="10" fillId="0" borderId="0" xfId="0" applyFont="1" applyFill="1" applyAlignment="1" applyProtection="1">
      <alignment horizontal="right"/>
    </xf>
    <xf numFmtId="168" fontId="10" fillId="0" borderId="0" xfId="0" applyNumberFormat="1" applyFont="1" applyFill="1" applyAlignment="1" applyProtection="1">
      <alignment horizontal="right"/>
    </xf>
    <xf numFmtId="168" fontId="6" fillId="0" borderId="0" xfId="84" applyNumberFormat="1" applyFont="1" applyFill="1" applyBorder="1" applyAlignment="1" applyProtection="1">
      <alignment horizontal="right"/>
    </xf>
    <xf numFmtId="0" fontId="93" fillId="0" borderId="0" xfId="0" applyFont="1" applyFill="1" applyAlignment="1" applyProtection="1">
      <alignment vertical="top"/>
    </xf>
    <xf numFmtId="0" fontId="0" fillId="0" borderId="0" xfId="0" applyFill="1" applyAlignment="1" applyProtection="1">
      <alignment vertical="top"/>
    </xf>
    <xf numFmtId="0" fontId="0" fillId="0" borderId="0" xfId="0" applyFill="1" applyAlignment="1" applyProtection="1">
      <alignment horizontal="center" vertical="top"/>
    </xf>
    <xf numFmtId="0" fontId="1" fillId="0" borderId="0" xfId="0" applyFont="1" applyFill="1" applyAlignment="1" applyProtection="1">
      <alignment horizontal="center" vertical="top"/>
    </xf>
    <xf numFmtId="0" fontId="3" fillId="0" borderId="0" xfId="0" applyFont="1" applyFill="1" applyBorder="1" applyAlignment="1" applyProtection="1">
      <alignment horizontal="left" vertical="top" wrapText="1"/>
    </xf>
    <xf numFmtId="174" fontId="3" fillId="0" borderId="21" xfId="0" applyNumberFormat="1" applyFont="1" applyFill="1" applyBorder="1" applyAlignment="1" applyProtection="1">
      <alignment horizontal="right"/>
    </xf>
    <xf numFmtId="174" fontId="3" fillId="0" borderId="0" xfId="0" applyNumberFormat="1" applyFont="1" applyFill="1" applyBorder="1" applyAlignment="1" applyProtection="1">
      <alignment horizontal="right"/>
    </xf>
    <xf numFmtId="0" fontId="3" fillId="0" borderId="0" xfId="0" applyFont="1" applyFill="1" applyAlignment="1" applyProtection="1">
      <alignment horizontal="left" vertical="top" wrapText="1"/>
    </xf>
    <xf numFmtId="169" fontId="8" fillId="0" borderId="0" xfId="96" applyNumberFormat="1" applyFont="1" applyFill="1" applyBorder="1" applyAlignment="1" applyProtection="1">
      <alignment horizontal="center" vertical="top"/>
    </xf>
    <xf numFmtId="0" fontId="1" fillId="0" borderId="0" xfId="95" applyFont="1" applyFill="1" applyBorder="1" applyAlignment="1" applyProtection="1">
      <alignment horizontal="right"/>
    </xf>
    <xf numFmtId="168" fontId="6" fillId="0" borderId="0" xfId="84" applyNumberFormat="1" applyFont="1" applyFill="1" applyBorder="1" applyAlignment="1" applyProtection="1">
      <alignment horizontal="center"/>
    </xf>
    <xf numFmtId="174" fontId="0" fillId="0" borderId="0" xfId="0" applyNumberFormat="1" applyFill="1" applyProtection="1"/>
    <xf numFmtId="0" fontId="93" fillId="0" borderId="0" xfId="95" applyFont="1" applyFill="1" applyProtection="1"/>
    <xf numFmtId="169" fontId="8" fillId="0" borderId="0" xfId="154" applyNumberFormat="1" applyFont="1" applyFill="1" applyBorder="1" applyAlignment="1" applyProtection="1">
      <alignment horizontal="center" vertical="top"/>
    </xf>
    <xf numFmtId="0" fontId="6" fillId="0" borderId="0" xfId="95" applyNumberFormat="1" applyFont="1" applyFill="1" applyBorder="1" applyAlignment="1" applyProtection="1">
      <alignment horizontal="left" vertical="top" wrapText="1"/>
    </xf>
    <xf numFmtId="4" fontId="1" fillId="0" borderId="0" xfId="155" applyNumberFormat="1" applyFont="1" applyFill="1" applyBorder="1" applyAlignment="1" applyProtection="1">
      <alignment horizontal="right"/>
    </xf>
    <xf numFmtId="174" fontId="1" fillId="0" borderId="0" xfId="155" applyNumberFormat="1" applyFont="1" applyFill="1" applyBorder="1" applyAlignment="1" applyProtection="1">
      <alignment horizontal="right"/>
    </xf>
    <xf numFmtId="174" fontId="3" fillId="0" borderId="21" xfId="155" applyNumberFormat="1" applyFont="1" applyFill="1" applyBorder="1" applyAlignment="1" applyProtection="1">
      <alignment horizontal="right" vertical="center"/>
    </xf>
    <xf numFmtId="4" fontId="93" fillId="0" borderId="0" xfId="95" applyNumberFormat="1" applyFont="1" applyFill="1" applyAlignment="1" applyProtection="1">
      <alignment vertical="center"/>
    </xf>
    <xf numFmtId="174" fontId="3" fillId="0" borderId="0" xfId="155" applyNumberFormat="1" applyFont="1" applyFill="1" applyBorder="1" applyAlignment="1" applyProtection="1">
      <alignment horizontal="right" vertical="center"/>
    </xf>
    <xf numFmtId="0" fontId="94" fillId="0" borderId="0" xfId="0" applyFont="1" applyFill="1" applyAlignment="1" applyProtection="1">
      <alignment vertical="top"/>
    </xf>
    <xf numFmtId="0" fontId="0" fillId="0" borderId="0" xfId="0" applyFill="1" applyBorder="1" applyAlignment="1" applyProtection="1">
      <alignment vertical="top"/>
    </xf>
    <xf numFmtId="168" fontId="1" fillId="0" borderId="0" xfId="94" applyNumberFormat="1" applyFont="1" applyFill="1" applyBorder="1" applyAlignment="1" applyProtection="1">
      <alignment horizontal="right" vertical="center"/>
    </xf>
    <xf numFmtId="0" fontId="0" fillId="0" borderId="0" xfId="0" applyFill="1" applyAlignment="1" applyProtection="1">
      <alignment horizontal="left" vertical="top" wrapText="1"/>
    </xf>
    <xf numFmtId="168" fontId="1" fillId="0" borderId="0" xfId="94" applyNumberFormat="1" applyFont="1" applyFill="1" applyAlignment="1" applyProtection="1">
      <alignment horizontal="right" vertical="center"/>
    </xf>
    <xf numFmtId="0" fontId="0" fillId="0" borderId="15" xfId="0" applyFill="1" applyBorder="1" applyAlignment="1" applyProtection="1">
      <alignment horizontal="center" vertical="top"/>
    </xf>
    <xf numFmtId="0" fontId="0" fillId="0" borderId="11" xfId="0" applyFill="1" applyBorder="1" applyAlignment="1" applyProtection="1">
      <alignment horizontal="right"/>
    </xf>
    <xf numFmtId="168" fontId="3" fillId="0" borderId="11" xfId="94" applyNumberFormat="1" applyFont="1" applyFill="1" applyBorder="1" applyAlignment="1" applyProtection="1">
      <alignment horizontal="right" vertical="center"/>
    </xf>
    <xf numFmtId="174" fontId="0" fillId="0" borderId="11" xfId="0" applyNumberFormat="1" applyFill="1" applyBorder="1" applyAlignment="1" applyProtection="1">
      <alignment horizontal="right"/>
    </xf>
    <xf numFmtId="174" fontId="64" fillId="0" borderId="13" xfId="0" applyNumberFormat="1" applyFont="1" applyFill="1" applyBorder="1" applyAlignment="1" applyProtection="1">
      <alignment horizontal="right"/>
    </xf>
    <xf numFmtId="168" fontId="0" fillId="0" borderId="0" xfId="0" applyNumberFormat="1" applyFill="1" applyBorder="1" applyAlignment="1" applyProtection="1">
      <alignment horizontal="right"/>
    </xf>
    <xf numFmtId="174" fontId="6" fillId="0" borderId="0" xfId="84" applyNumberFormat="1" applyFont="1" applyFill="1" applyBorder="1" applyAlignment="1" applyProtection="1">
      <alignment horizontal="right" wrapText="1"/>
      <protection locked="0"/>
    </xf>
    <xf numFmtId="174" fontId="10" fillId="0" borderId="0" xfId="0" applyNumberFormat="1" applyFont="1" applyFill="1" applyBorder="1" applyAlignment="1" applyProtection="1">
      <alignment horizontal="right"/>
      <protection locked="0"/>
    </xf>
    <xf numFmtId="4" fontId="65" fillId="0" borderId="0" xfId="0" applyNumberFormat="1" applyFont="1" applyFill="1" applyProtection="1"/>
    <xf numFmtId="0" fontId="63" fillId="0" borderId="0" xfId="0" applyFont="1" applyFill="1" applyProtection="1"/>
    <xf numFmtId="0" fontId="1" fillId="0" borderId="0" xfId="0" quotePrefix="1"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64" fillId="0" borderId="0" xfId="0" applyFont="1" applyFill="1" applyAlignment="1" applyProtection="1">
      <alignment horizontal="left"/>
    </xf>
    <xf numFmtId="0" fontId="10" fillId="0" borderId="0" xfId="149" applyNumberFormat="1" applyFont="1" applyFill="1" applyBorder="1" applyAlignment="1" applyProtection="1">
      <alignment horizontal="left" vertical="top" wrapText="1"/>
    </xf>
    <xf numFmtId="9" fontId="10" fillId="0" borderId="0" xfId="0" applyNumberFormat="1" applyFont="1" applyFill="1" applyBorder="1" applyAlignment="1" applyProtection="1">
      <alignment horizontal="right"/>
    </xf>
    <xf numFmtId="168" fontId="10" fillId="0" borderId="0" xfId="149" applyNumberFormat="1" applyFont="1" applyFill="1" applyBorder="1" applyAlignment="1" applyProtection="1">
      <alignment horizontal="right"/>
    </xf>
    <xf numFmtId="0" fontId="0" fillId="0" borderId="0" xfId="153" applyFont="1" applyFill="1" applyAlignment="1" applyProtection="1">
      <alignment vertical="top" wrapText="1"/>
    </xf>
    <xf numFmtId="0" fontId="1" fillId="0" borderId="0" xfId="153" applyFont="1" applyFill="1" applyAlignment="1" applyProtection="1">
      <alignment horizontal="right" wrapText="1"/>
    </xf>
    <xf numFmtId="168" fontId="1" fillId="0" borderId="0" xfId="156" applyNumberFormat="1" applyFont="1" applyFill="1" applyBorder="1" applyAlignment="1" applyProtection="1">
      <alignment horizontal="right"/>
    </xf>
    <xf numFmtId="0" fontId="1" fillId="0" borderId="0" xfId="149" applyNumberFormat="1" applyFont="1" applyFill="1" applyBorder="1" applyAlignment="1" applyProtection="1">
      <alignment horizontal="left" vertical="top" wrapText="1"/>
    </xf>
    <xf numFmtId="168" fontId="1" fillId="0" borderId="0" xfId="149" applyNumberFormat="1" applyFont="1" applyFill="1" applyBorder="1" applyAlignment="1" applyProtection="1">
      <alignment horizontal="right"/>
    </xf>
    <xf numFmtId="0" fontId="6" fillId="0" borderId="0" xfId="39" applyNumberFormat="1" applyFont="1" applyFill="1" applyAlignment="1" applyProtection="1">
      <alignment horizontal="right"/>
    </xf>
    <xf numFmtId="0" fontId="1" fillId="0" borderId="0" xfId="91" applyNumberFormat="1" applyFont="1" applyFill="1" applyBorder="1" applyAlignment="1" applyProtection="1">
      <alignment horizontal="left" wrapText="1"/>
    </xf>
    <xf numFmtId="168" fontId="6" fillId="0" borderId="0" xfId="91" applyNumberFormat="1" applyFont="1" applyFill="1" applyBorder="1" applyAlignment="1" applyProtection="1">
      <alignment horizontal="right"/>
    </xf>
    <xf numFmtId="0" fontId="63" fillId="0" borderId="0" xfId="152" applyFill="1" applyProtection="1"/>
    <xf numFmtId="0" fontId="63" fillId="0" borderId="0" xfId="0" applyFont="1" applyFill="1" applyAlignment="1" applyProtection="1">
      <alignment horizontal="left" vertical="top" wrapText="1"/>
    </xf>
    <xf numFmtId="0" fontId="1" fillId="0" borderId="0" xfId="0" quotePrefix="1" applyFont="1" applyFill="1" applyProtection="1"/>
    <xf numFmtId="0" fontId="1" fillId="0" borderId="0" xfId="39" applyFont="1" applyFill="1" applyAlignment="1" applyProtection="1"/>
    <xf numFmtId="0" fontId="6" fillId="0" borderId="0" xfId="95" quotePrefix="1" applyNumberFormat="1" applyFont="1" applyFill="1" applyBorder="1" applyAlignment="1" applyProtection="1">
      <alignment horizontal="left" vertical="top" wrapText="1"/>
    </xf>
    <xf numFmtId="168" fontId="6" fillId="0" borderId="0" xfId="95" applyNumberFormat="1" applyFont="1" applyFill="1" applyBorder="1" applyAlignment="1" applyProtection="1">
      <alignment horizontal="right"/>
    </xf>
    <xf numFmtId="0" fontId="63" fillId="0" borderId="0" xfId="95" applyFont="1" applyFill="1" applyProtection="1"/>
    <xf numFmtId="0" fontId="1" fillId="0" borderId="0" xfId="93" applyNumberFormat="1" applyFont="1" applyFill="1" applyBorder="1" applyAlignment="1" applyProtection="1">
      <alignment horizontal="left" vertical="top" wrapText="1"/>
    </xf>
    <xf numFmtId="0" fontId="6" fillId="0" borderId="0" xfId="95" applyFont="1" applyFill="1" applyAlignment="1" applyProtection="1">
      <alignment vertical="center"/>
    </xf>
    <xf numFmtId="0" fontId="6" fillId="0" borderId="0" xfId="95" applyFont="1" applyFill="1" applyBorder="1" applyAlignment="1" applyProtection="1">
      <alignment vertical="center"/>
    </xf>
    <xf numFmtId="0" fontId="0" fillId="19" borderId="0" xfId="0" applyFill="1" applyAlignment="1" applyProtection="1">
      <alignment horizontal="center" vertical="top"/>
    </xf>
    <xf numFmtId="0" fontId="0" fillId="19" borderId="0" xfId="0" applyFill="1" applyAlignment="1" applyProtection="1">
      <alignment vertical="top"/>
    </xf>
    <xf numFmtId="168" fontId="0" fillId="19" borderId="0" xfId="0" applyNumberFormat="1" applyFill="1" applyAlignment="1" applyProtection="1">
      <alignment horizontal="right"/>
    </xf>
    <xf numFmtId="4" fontId="0" fillId="19" borderId="0" xfId="0" applyNumberFormat="1" applyFill="1" applyProtection="1"/>
    <xf numFmtId="174" fontId="1" fillId="0" borderId="0" xfId="149" applyNumberFormat="1" applyFont="1" applyFill="1" applyBorder="1" applyAlignment="1" applyProtection="1">
      <alignment horizontal="right"/>
      <protection locked="0"/>
    </xf>
    <xf numFmtId="174" fontId="10" fillId="0" borderId="0" xfId="149" applyNumberFormat="1" applyFont="1" applyFill="1" applyBorder="1" applyAlignment="1" applyProtection="1">
      <alignment horizontal="right"/>
      <protection locked="0"/>
    </xf>
    <xf numFmtId="174" fontId="1" fillId="0" borderId="0" xfId="156" applyNumberFormat="1" applyFont="1" applyFill="1" applyBorder="1" applyAlignment="1" applyProtection="1">
      <alignment horizontal="right"/>
      <protection locked="0"/>
    </xf>
    <xf numFmtId="174" fontId="6" fillId="0" borderId="0" xfId="91" applyNumberFormat="1" applyFont="1" applyFill="1" applyBorder="1" applyAlignment="1" applyProtection="1">
      <alignment horizontal="right"/>
      <protection locked="0"/>
    </xf>
    <xf numFmtId="174" fontId="7" fillId="0" borderId="0" xfId="94" applyNumberFormat="1" applyFont="1" applyFill="1" applyBorder="1" applyAlignment="1" applyProtection="1">
      <alignment horizontal="right"/>
      <protection locked="0"/>
    </xf>
    <xf numFmtId="174" fontId="6" fillId="0" borderId="0" xfId="95" applyNumberFormat="1" applyFont="1" applyFill="1" applyBorder="1" applyAlignment="1" applyProtection="1">
      <alignment horizontal="right"/>
      <protection locked="0"/>
    </xf>
    <xf numFmtId="0" fontId="1" fillId="0" borderId="0" xfId="0" applyFont="1" applyFill="1" applyAlignment="1">
      <alignment vertical="top" wrapText="1"/>
    </xf>
    <xf numFmtId="0" fontId="2" fillId="0" borderId="0" xfId="0" applyFont="1" applyFill="1" applyAlignment="1">
      <alignment vertical="top" wrapText="1"/>
    </xf>
    <xf numFmtId="166" fontId="46" fillId="0" borderId="0" xfId="0" applyNumberFormat="1" applyFont="1" applyFill="1" applyBorder="1" applyAlignment="1" applyProtection="1">
      <alignment horizontal="left"/>
    </xf>
    <xf numFmtId="0" fontId="56" fillId="0" borderId="0" xfId="0" applyFont="1" applyFill="1" applyBorder="1" applyAlignment="1" applyProtection="1">
      <alignment horizontal="left"/>
    </xf>
    <xf numFmtId="0" fontId="9" fillId="0" borderId="0" xfId="0" applyFont="1" applyFill="1" applyAlignment="1">
      <alignment horizontal="left" vertical="top" wrapText="1"/>
    </xf>
    <xf numFmtId="0" fontId="0" fillId="0" borderId="0" xfId="0" applyAlignment="1">
      <alignment vertical="top" wrapText="1"/>
    </xf>
    <xf numFmtId="0" fontId="36" fillId="0" borderId="0" xfId="0" applyFont="1" applyFill="1" applyAlignment="1" applyProtection="1">
      <alignment wrapText="1"/>
    </xf>
    <xf numFmtId="0" fontId="0" fillId="0" borderId="0" xfId="0" applyAlignment="1">
      <alignment wrapText="1"/>
    </xf>
    <xf numFmtId="4" fontId="1" fillId="0" borderId="0" xfId="0" applyNumberFormat="1" applyFont="1" applyFill="1" applyBorder="1" applyAlignment="1">
      <alignment wrapText="1"/>
    </xf>
    <xf numFmtId="0" fontId="63" fillId="0" borderId="0" xfId="0" applyFont="1" applyFill="1" applyAlignment="1">
      <alignment wrapText="1"/>
    </xf>
    <xf numFmtId="0" fontId="0" fillId="0" borderId="0" xfId="0" applyFill="1" applyAlignment="1">
      <alignment wrapText="1"/>
    </xf>
    <xf numFmtId="49" fontId="14" fillId="0" borderId="0" xfId="0" quotePrefix="1" applyNumberFormat="1" applyFont="1" applyFill="1" applyBorder="1" applyAlignment="1">
      <alignment horizontal="left" vertical="top" wrapText="1"/>
    </xf>
    <xf numFmtId="0" fontId="0" fillId="0" borderId="0" xfId="0" quotePrefix="1" applyFill="1" applyAlignment="1">
      <alignment horizontal="left"/>
    </xf>
    <xf numFmtId="0" fontId="0" fillId="0" borderId="0" xfId="0" quotePrefix="1" applyFill="1" applyAlignment="1">
      <alignment vertical="top" wrapText="1"/>
    </xf>
    <xf numFmtId="0" fontId="0" fillId="0" borderId="0" xfId="0" applyFill="1" applyAlignment="1">
      <alignment vertical="top" wrapText="1"/>
    </xf>
    <xf numFmtId="2" fontId="0" fillId="0" borderId="0" xfId="0" quotePrefix="1" applyNumberFormat="1" applyFill="1" applyAlignment="1">
      <alignment horizontal="left" vertical="top" wrapText="1"/>
    </xf>
    <xf numFmtId="0" fontId="0" fillId="0" borderId="0" xfId="0" applyFont="1" applyFill="1" applyAlignment="1"/>
    <xf numFmtId="0" fontId="1" fillId="0" borderId="0" xfId="0" quotePrefix="1" applyFont="1" applyFill="1" applyAlignment="1">
      <alignment horizontal="left"/>
    </xf>
    <xf numFmtId="0" fontId="6" fillId="0" borderId="0" xfId="0" quotePrefix="1" applyFont="1" applyFill="1" applyAlignment="1">
      <alignment horizontal="left"/>
    </xf>
    <xf numFmtId="0" fontId="0" fillId="0" borderId="0" xfId="0" quotePrefix="1" applyFill="1" applyAlignment="1">
      <alignment horizontal="left" vertical="top"/>
    </xf>
    <xf numFmtId="0" fontId="0" fillId="0" borderId="0" xfId="0" quotePrefix="1" applyFill="1" applyAlignment="1">
      <alignment horizontal="left" vertical="top" wrapText="1"/>
    </xf>
    <xf numFmtId="0" fontId="101" fillId="0" borderId="0" xfId="95" applyNumberFormat="1" applyFont="1" applyFill="1" applyBorder="1" applyAlignment="1" applyProtection="1">
      <alignment horizontal="left" vertical="top" wrapText="1"/>
    </xf>
    <xf numFmtId="0" fontId="101" fillId="0" borderId="0" xfId="95" applyFont="1" applyFill="1" applyAlignment="1" applyProtection="1">
      <alignment horizontal="right"/>
    </xf>
    <xf numFmtId="168" fontId="101" fillId="0" borderId="0" xfId="95" applyNumberFormat="1" applyFont="1" applyFill="1" applyBorder="1" applyAlignment="1" applyProtection="1">
      <alignment horizontal="right"/>
    </xf>
    <xf numFmtId="174" fontId="101" fillId="0" borderId="0" xfId="95" applyNumberFormat="1" applyFont="1" applyFill="1" applyBorder="1" applyAlignment="1" applyProtection="1">
      <alignment horizontal="right"/>
      <protection locked="0"/>
    </xf>
    <xf numFmtId="174" fontId="101" fillId="0" borderId="0" xfId="95" applyNumberFormat="1" applyFont="1" applyFill="1" applyBorder="1" applyAlignment="1" applyProtection="1">
      <alignment horizontal="right"/>
    </xf>
    <xf numFmtId="0" fontId="101" fillId="0" borderId="0" xfId="95" applyFont="1" applyFill="1" applyBorder="1" applyAlignment="1" applyProtection="1">
      <alignment horizontal="left" vertical="top" wrapText="1"/>
    </xf>
    <xf numFmtId="0" fontId="83" fillId="0" borderId="0" xfId="94" applyNumberFormat="1" applyFont="1" applyFill="1" applyBorder="1" applyAlignment="1" applyProtection="1">
      <alignment vertical="top" wrapText="1"/>
    </xf>
    <xf numFmtId="0" fontId="83" fillId="0" borderId="0" xfId="0" applyFont="1" applyFill="1" applyAlignment="1" applyProtection="1">
      <alignment horizontal="right"/>
    </xf>
    <xf numFmtId="168" fontId="83" fillId="0" borderId="0" xfId="94" applyNumberFormat="1" applyFont="1" applyFill="1" applyBorder="1" applyAlignment="1" applyProtection="1">
      <alignment horizontal="right"/>
    </xf>
    <xf numFmtId="174" fontId="83" fillId="0" borderId="0" xfId="94" applyNumberFormat="1" applyFont="1" applyFill="1" applyBorder="1" applyAlignment="1" applyProtection="1">
      <alignment horizontal="right"/>
      <protection locked="0"/>
    </xf>
    <xf numFmtId="174" fontId="83" fillId="0" borderId="0" xfId="0" applyNumberFormat="1" applyFont="1" applyFill="1" applyBorder="1" applyAlignment="1" applyProtection="1">
      <alignment horizontal="right"/>
    </xf>
    <xf numFmtId="168" fontId="83" fillId="0" borderId="0" xfId="0" applyNumberFormat="1" applyFont="1" applyFill="1" applyBorder="1" applyAlignment="1" applyProtection="1">
      <alignment horizontal="right"/>
    </xf>
    <xf numFmtId="174" fontId="83" fillId="0" borderId="0" xfId="0" applyNumberFormat="1" applyFont="1" applyFill="1" applyBorder="1" applyAlignment="1" applyProtection="1">
      <alignment horizontal="right"/>
      <protection locked="0"/>
    </xf>
    <xf numFmtId="0" fontId="83" fillId="0" borderId="0" xfId="0" applyNumberFormat="1" applyFont="1" applyFill="1" applyBorder="1" applyAlignment="1" applyProtection="1">
      <alignment horizontal="right" wrapText="1"/>
    </xf>
    <xf numFmtId="0" fontId="83" fillId="0" borderId="0" xfId="0" applyFont="1" applyFill="1" applyAlignment="1" applyProtection="1">
      <alignment vertical="top" wrapText="1"/>
    </xf>
    <xf numFmtId="0" fontId="104" fillId="0" borderId="0" xfId="0" quotePrefix="1" applyNumberFormat="1" applyFont="1" applyFill="1" applyBorder="1" applyAlignment="1" applyProtection="1">
      <alignment horizontal="left" wrapText="1"/>
    </xf>
    <xf numFmtId="0" fontId="104" fillId="0" borderId="0" xfId="39" applyNumberFormat="1" applyFont="1" applyFill="1" applyBorder="1" applyAlignment="1" applyProtection="1">
      <alignment horizontal="right"/>
    </xf>
    <xf numFmtId="168" fontId="104" fillId="0" borderId="0" xfId="0" applyNumberFormat="1" applyFont="1" applyFill="1" applyBorder="1" applyAlignment="1" applyProtection="1">
      <alignment horizontal="right"/>
    </xf>
    <xf numFmtId="174" fontId="104" fillId="0" borderId="0" xfId="65" applyNumberFormat="1" applyFont="1" applyFill="1" applyBorder="1" applyAlignment="1" applyProtection="1">
      <alignment horizontal="right"/>
      <protection locked="0"/>
    </xf>
    <xf numFmtId="174" fontId="104" fillId="0" borderId="0" xfId="75" applyNumberFormat="1" applyFont="1" applyFill="1" applyBorder="1" applyAlignment="1" applyProtection="1">
      <alignment horizontal="right"/>
    </xf>
    <xf numFmtId="0" fontId="104" fillId="0" borderId="0" xfId="65" applyNumberFormat="1" applyFont="1" applyFill="1" applyBorder="1" applyAlignment="1" applyProtection="1">
      <alignment horizontal="left" vertical="top" wrapText="1"/>
    </xf>
    <xf numFmtId="168" fontId="105" fillId="0" borderId="0" xfId="0" applyNumberFormat="1" applyFont="1" applyFill="1" applyBorder="1" applyAlignment="1" applyProtection="1">
      <alignment horizontal="right"/>
    </xf>
    <xf numFmtId="174" fontId="101" fillId="0" borderId="0" xfId="0" applyNumberFormat="1" applyFont="1" applyFill="1" applyBorder="1" applyAlignment="1" applyProtection="1">
      <alignment horizontal="right"/>
    </xf>
    <xf numFmtId="0" fontId="105" fillId="0" borderId="0" xfId="0" quotePrefix="1" applyFont="1" applyFill="1" applyAlignment="1" applyProtection="1">
      <alignment vertical="top" wrapText="1"/>
    </xf>
  </cellXfs>
  <cellStyles count="237">
    <cellStyle name="_List1" xfId="157"/>
    <cellStyle name="20 % – Poudarek1" xfId="1" builtinId="30" customBuiltin="1"/>
    <cellStyle name="20 % – Poudarek1 2" xfId="158"/>
    <cellStyle name="20 % – Poudarek2" xfId="2" builtinId="34" customBuiltin="1"/>
    <cellStyle name="20 % – Poudarek2 2" xfId="159"/>
    <cellStyle name="20 % – Poudarek3" xfId="3" builtinId="38" customBuiltin="1"/>
    <cellStyle name="20 % – Poudarek3 2" xfId="160"/>
    <cellStyle name="20 % – Poudarek4" xfId="4" builtinId="42" customBuiltin="1"/>
    <cellStyle name="20 % – Poudarek4 2" xfId="161"/>
    <cellStyle name="20 % – Poudarek5" xfId="5" builtinId="46" customBuiltin="1"/>
    <cellStyle name="20 % – Poudarek6" xfId="6" builtinId="50" customBuiltin="1"/>
    <cellStyle name="20 % – Poudarek6 2" xfId="162"/>
    <cellStyle name="20% - Accent1" xfId="163"/>
    <cellStyle name="20% - Accent2" xfId="164"/>
    <cellStyle name="20% - Accent3" xfId="165"/>
    <cellStyle name="20% - Accent4" xfId="166"/>
    <cellStyle name="20% - Accent5" xfId="167"/>
    <cellStyle name="20% - Accent6" xfId="168"/>
    <cellStyle name="40 % – Poudarek1" xfId="7" builtinId="31" customBuiltin="1"/>
    <cellStyle name="40 % – Poudarek1 2" xfId="169"/>
    <cellStyle name="40 % – Poudarek2" xfId="8" builtinId="35" customBuiltin="1"/>
    <cellStyle name="40 % – Poudarek3" xfId="9" builtinId="39" customBuiltin="1"/>
    <cellStyle name="40 % – Poudarek3 2" xfId="170"/>
    <cellStyle name="40 % – Poudarek4" xfId="10" builtinId="43" customBuiltin="1"/>
    <cellStyle name="40 % – Poudarek4 2" xfId="171"/>
    <cellStyle name="40 % – Poudarek5" xfId="11" builtinId="47" customBuiltin="1"/>
    <cellStyle name="40 % – Poudarek5 2" xfId="172"/>
    <cellStyle name="40 % – Poudarek6" xfId="12" builtinId="51" customBuiltin="1"/>
    <cellStyle name="40 % – Poudarek6 2" xfId="173"/>
    <cellStyle name="40% - Accent1" xfId="174"/>
    <cellStyle name="40% - Accent2" xfId="175"/>
    <cellStyle name="40% - Accent3" xfId="176"/>
    <cellStyle name="40% - Accent4" xfId="177"/>
    <cellStyle name="40% - Accent5" xfId="178"/>
    <cellStyle name="40% - Accent6" xfId="179"/>
    <cellStyle name="60 % – Poudarek1" xfId="13" builtinId="32" customBuiltin="1"/>
    <cellStyle name="60 % – Poudarek1 2" xfId="180"/>
    <cellStyle name="60 % – Poudarek2" xfId="14" builtinId="36" customBuiltin="1"/>
    <cellStyle name="60 % – Poudarek2 2" xfId="181"/>
    <cellStyle name="60 % – Poudarek3" xfId="15" builtinId="40" customBuiltin="1"/>
    <cellStyle name="60 % – Poudarek3 2" xfId="182"/>
    <cellStyle name="60 % – Poudarek4" xfId="16" builtinId="44" customBuiltin="1"/>
    <cellStyle name="60 % – Poudarek4 2" xfId="183"/>
    <cellStyle name="60 % – Poudarek5" xfId="17" builtinId="48" customBuiltin="1"/>
    <cellStyle name="60 % – Poudarek5 2" xfId="184"/>
    <cellStyle name="60 % – Poudarek6" xfId="18" builtinId="52" customBuiltin="1"/>
    <cellStyle name="60 % – Poudarek6 2" xfId="185"/>
    <cellStyle name="60% - Accent1" xfId="186"/>
    <cellStyle name="60% - Accent2" xfId="187"/>
    <cellStyle name="60% - Accent3" xfId="188"/>
    <cellStyle name="60% - Accent4" xfId="189"/>
    <cellStyle name="60% - Accent5" xfId="190"/>
    <cellStyle name="60% - Accent6" xfId="191"/>
    <cellStyle name="Accent1" xfId="49"/>
    <cellStyle name="Accent1 2" xfId="192"/>
    <cellStyle name="Accent2" xfId="50"/>
    <cellStyle name="Accent2 2" xfId="193"/>
    <cellStyle name="Accent3" xfId="51"/>
    <cellStyle name="Accent3 2" xfId="194"/>
    <cellStyle name="Accent4" xfId="52"/>
    <cellStyle name="Accent4 2" xfId="195"/>
    <cellStyle name="Accent5" xfId="53"/>
    <cellStyle name="Accent5 2" xfId="196"/>
    <cellStyle name="Accent6" xfId="54"/>
    <cellStyle name="Accent6 2" xfId="197"/>
    <cellStyle name="Bad" xfId="58"/>
    <cellStyle name="Bad 2" xfId="198"/>
    <cellStyle name="Calculation" xfId="57"/>
    <cellStyle name="Calculation 2" xfId="199"/>
    <cellStyle name="Check Cell" xfId="56"/>
    <cellStyle name="Check Cell 2" xfId="200"/>
    <cellStyle name="Comma 2" xfId="149"/>
    <cellStyle name="Comma_Sheet1" xfId="201"/>
    <cellStyle name="Dobro" xfId="20" builtinId="26" customBuiltin="1"/>
    <cellStyle name="Dobro 2" xfId="202"/>
    <cellStyle name="Euro" xfId="19"/>
    <cellStyle name="Euro 2" xfId="203"/>
    <cellStyle name="Explanatory Text" xfId="48"/>
    <cellStyle name="Followed Hyperlink" xfId="97"/>
    <cellStyle name="Good" xfId="204"/>
    <cellStyle name="Heading 1" xfId="21"/>
    <cellStyle name="Heading 2" xfId="22"/>
    <cellStyle name="Heading 3" xfId="23"/>
    <cellStyle name="Heading 4" xfId="24"/>
    <cellStyle name="Hiperpovezava 2" xfId="98"/>
    <cellStyle name="Hyperlink" xfId="99"/>
    <cellStyle name="Input" xfId="86"/>
    <cellStyle name="Input 2" xfId="205"/>
    <cellStyle name="Izhod" xfId="47" builtinId="21" customBuiltin="1"/>
    <cellStyle name="Izhod 2" xfId="206"/>
    <cellStyle name="Linked Cell" xfId="55"/>
    <cellStyle name="Naslov" xfId="60" builtinId="15" customBuiltin="1"/>
    <cellStyle name="Naslov 1 2" xfId="208"/>
    <cellStyle name="Naslov 2 2" xfId="209"/>
    <cellStyle name="Naslov 3 2" xfId="210"/>
    <cellStyle name="Naslov 4 2" xfId="211"/>
    <cellStyle name="Naslov 5" xfId="207"/>
    <cellStyle name="Navadno" xfId="0" builtinId="0"/>
    <cellStyle name="Navadno 10" xfId="100"/>
    <cellStyle name="Navadno 2" xfId="25"/>
    <cellStyle name="Navadno 2 2" xfId="26"/>
    <cellStyle name="Navadno 2 2 2" xfId="27"/>
    <cellStyle name="Navadno 2 2 3" xfId="28"/>
    <cellStyle name="Navadno 2 2 3 2" xfId="123"/>
    <cellStyle name="Navadno 2 2 4" xfId="145"/>
    <cellStyle name="Navadno 2 2_K108993_projektantski predracun_fekalna kanalizacija(1)" xfId="101"/>
    <cellStyle name="Navadno 2 3" xfId="29"/>
    <cellStyle name="Navadno 2 4" xfId="95"/>
    <cellStyle name="Navadno 2 5" xfId="102"/>
    <cellStyle name="Navadno 2 6" xfId="103"/>
    <cellStyle name="Navadno 2 7" xfId="150"/>
    <cellStyle name="Navadno 2_114100_popis del_nadstrešek" xfId="104"/>
    <cellStyle name="Navadno 25" xfId="30"/>
    <cellStyle name="Navadno 25 2" xfId="105"/>
    <cellStyle name="Navadno 25_K119553_popis_s predracunom_delovna-2" xfId="106"/>
    <cellStyle name="Navadno 3" xfId="31"/>
    <cellStyle name="Navadno 3 3" xfId="32"/>
    <cellStyle name="Navadno 4" xfId="89"/>
    <cellStyle name="Navadno 5" xfId="107"/>
    <cellStyle name="Navadno 6" xfId="33"/>
    <cellStyle name="Navadno 6 2" xfId="108"/>
    <cellStyle name="Navadno 6 3" xfId="212"/>
    <cellStyle name="Navadno 7" xfId="34"/>
    <cellStyle name="Navadno 8" xfId="109"/>
    <cellStyle name="Navadno 9" xfId="121"/>
    <cellStyle name="Navadno_I 901 - popis GO2 del pgd" xfId="35"/>
    <cellStyle name="Navadno_K115620_popis s predracunom_PZI" xfId="152"/>
    <cellStyle name="Navadno_KALAMAR-PSO GREGORČIČEVA MS-16.11.04" xfId="36"/>
    <cellStyle name="Navadno_List1" xfId="37"/>
    <cellStyle name="Navadno_PONUDBA-nadstr.kontejnerja" xfId="144"/>
    <cellStyle name="Navadno_POPIS_JUHANT (2)" xfId="38"/>
    <cellStyle name="Navadno_POPIS_JUHANT (2) 2" xfId="151"/>
    <cellStyle name="Navadno_popis-splošno-zun.ured" xfId="39"/>
    <cellStyle name="Navadno_V116120_HALA-PZI" xfId="40"/>
    <cellStyle name="Navadno_V117070_PRIPRAVLJALNA-PZI" xfId="41"/>
    <cellStyle name="Navadno_V117070_ZUNANJA-PZI" xfId="143"/>
    <cellStyle name="Navadno_VODA-SENCUR" xfId="153"/>
    <cellStyle name="Neutral" xfId="42"/>
    <cellStyle name="Neutral 2" xfId="213"/>
    <cellStyle name="Nevtralno 2" xfId="214"/>
    <cellStyle name="Normal 2" xfId="110"/>
    <cellStyle name="Normal 2 2" xfId="111"/>
    <cellStyle name="Normal 2_T113830_POPIS_ŠOLA_PZI - MS" xfId="112"/>
    <cellStyle name="Normal 4" xfId="43"/>
    <cellStyle name="Normal 4 2" xfId="215"/>
    <cellStyle name="Normal_dekorativna oprema" xfId="216"/>
    <cellStyle name="Normal_pr zid 7,9 koslj 10.12.98 (2)" xfId="44"/>
    <cellStyle name="Normal_Sheet1" xfId="45"/>
    <cellStyle name="Note" xfId="46"/>
    <cellStyle name="Note 2" xfId="217"/>
    <cellStyle name="Opomba 2" xfId="218"/>
    <cellStyle name="Opozorilo" xfId="88" builtinId="11" customBuiltin="1"/>
    <cellStyle name="Output" xfId="219"/>
    <cellStyle name="Pojasnjevalno besedilo 2" xfId="220"/>
    <cellStyle name="Poudarek1 2" xfId="221"/>
    <cellStyle name="Poudarek2 2" xfId="222"/>
    <cellStyle name="Poudarek3 2" xfId="223"/>
    <cellStyle name="Poudarek4 2" xfId="224"/>
    <cellStyle name="Poudarek5 2" xfId="225"/>
    <cellStyle name="Poudarek6 2" xfId="226"/>
    <cellStyle name="Povezana celica 2" xfId="227"/>
    <cellStyle name="Preveri celico 2" xfId="228"/>
    <cellStyle name="Računanje 2" xfId="229"/>
    <cellStyle name="Slabo 2" xfId="230"/>
    <cellStyle name="Slog 1" xfId="59"/>
    <cellStyle name="Slog 1 2" xfId="124"/>
    <cellStyle name="Title" xfId="231"/>
    <cellStyle name="Total" xfId="87"/>
    <cellStyle name="Valuta 2" xfId="61"/>
    <cellStyle name="Valuta 2 2" xfId="232"/>
    <cellStyle name="Vejica" xfId="62" builtinId="3"/>
    <cellStyle name="Vejica 2" xfId="63"/>
    <cellStyle name="Vejica 2 2" xfId="64"/>
    <cellStyle name="Vejica 2 2 2" xfId="65"/>
    <cellStyle name="Vejica 2 2 2 2" xfId="122"/>
    <cellStyle name="Vejica 2 2 2 2 2" xfId="148"/>
    <cellStyle name="Vejica 2 2 2 4" xfId="146"/>
    <cellStyle name="Vejica 2 2 3" xfId="66"/>
    <cellStyle name="Vejica 2 2 3 2" xfId="67"/>
    <cellStyle name="Vejica 2 2 3 2 2" xfId="94"/>
    <cellStyle name="Vejica 2 2 3 2 2 2" xfId="130"/>
    <cellStyle name="Vejica 2 2 3 2 3" xfId="129"/>
    <cellStyle name="Vejica 2 2 3 3" xfId="90"/>
    <cellStyle name="Vejica 2 2 3 3 2" xfId="131"/>
    <cellStyle name="Vejica 2 2 3 4" xfId="128"/>
    <cellStyle name="Vejica 2 2 4" xfId="68"/>
    <cellStyle name="Vejica 2 2 4 2" xfId="132"/>
    <cellStyle name="Vejica 2 2 5" xfId="127"/>
    <cellStyle name="Vejica 2 2_K115620_popis s predracunom_PZI" xfId="113"/>
    <cellStyle name="Vejica 2 3" xfId="69"/>
    <cellStyle name="Vejica 2 3 2" xfId="70"/>
    <cellStyle name="Vejica 2 3 2 2" xfId="92"/>
    <cellStyle name="Vejica 2 3 2 2 2" xfId="135"/>
    <cellStyle name="Vejica 2 3 2 3" xfId="134"/>
    <cellStyle name="Vejica 2 3 3" xfId="133"/>
    <cellStyle name="Vejica 2 4" xfId="114"/>
    <cellStyle name="Vejica 2 4 2" xfId="115"/>
    <cellStyle name="Vejica 2 4_K119550_projektantski predracun_vodovod-A(1)" xfId="116"/>
    <cellStyle name="Vejica 2 5" xfId="126"/>
    <cellStyle name="Vejica 2_114100_popis del_nadstrešek" xfId="117"/>
    <cellStyle name="Vejica 2_V118010 - str" xfId="71"/>
    <cellStyle name="Vejica 3" xfId="72"/>
    <cellStyle name="Vejica 3 2" xfId="73"/>
    <cellStyle name="Vejica 3 3" xfId="74"/>
    <cellStyle name="Vejica 3 3 2" xfId="91"/>
    <cellStyle name="Vejica 3 4" xfId="93"/>
    <cellStyle name="Vejica 3_K114730_popis" xfId="118"/>
    <cellStyle name="Vejica 4" xfId="75"/>
    <cellStyle name="Vejica 4 2" xfId="76"/>
    <cellStyle name="Vejica 4 2 2" xfId="233"/>
    <cellStyle name="Vejica 4 3" xfId="77"/>
    <cellStyle name="Vejica 4 3 2" xfId="137"/>
    <cellStyle name="Vejica 4 3 3" xfId="147"/>
    <cellStyle name="Vejica 4 4" xfId="78"/>
    <cellStyle name="Vejica 4 4 2" xfId="138"/>
    <cellStyle name="Vejica 4 5" xfId="136"/>
    <cellStyle name="Vejica 4 5 2" xfId="155"/>
    <cellStyle name="Vejica 4_114100_popis del_nadstrešek" xfId="119"/>
    <cellStyle name="Vejica 5" xfId="79"/>
    <cellStyle name="Vejica 5 2" xfId="80"/>
    <cellStyle name="Vejica 5 2 2" xfId="140"/>
    <cellStyle name="Vejica 5 3" xfId="96"/>
    <cellStyle name="Vejica 5 4" xfId="139"/>
    <cellStyle name="Vejica 6" xfId="81"/>
    <cellStyle name="Vejica 6 2" xfId="82"/>
    <cellStyle name="Vejica 6 2 2" xfId="142"/>
    <cellStyle name="Vejica 6 3" xfId="141"/>
    <cellStyle name="Vejica 7" xfId="120"/>
    <cellStyle name="Vejica 8" xfId="125"/>
    <cellStyle name="Vejica_515-vodovod,popis" xfId="83"/>
    <cellStyle name="Vejica_515-vodovod,popis 2" xfId="154"/>
    <cellStyle name="Vejica_515-vodovod,popis 3" xfId="156"/>
    <cellStyle name="Vejica_popis-splošno-zun.ured" xfId="84"/>
    <cellStyle name="Vejica_V116120_HALA-PZI" xfId="85"/>
    <cellStyle name="Vnos 2" xfId="234"/>
    <cellStyle name="Vsota 2" xfId="235"/>
    <cellStyle name="Warning Text" xfId="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71"/>
  <sheetViews>
    <sheetView showZeros="0" view="pageBreakPreview" zoomScaleNormal="100" zoomScaleSheetLayoutView="100" workbookViewId="0">
      <selection activeCell="D60" sqref="D60"/>
    </sheetView>
  </sheetViews>
  <sheetFormatPr defaultRowHeight="12.75"/>
  <cols>
    <col min="1" max="1" width="5.140625" style="82" customWidth="1"/>
    <col min="2" max="2" width="5.140625" style="82" bestFit="1" customWidth="1"/>
    <col min="3" max="3" width="48.140625" style="1" customWidth="1"/>
    <col min="4" max="4" width="30.5703125" style="120" customWidth="1"/>
    <col min="5" max="5" width="9.140625" style="1"/>
    <col min="6" max="6" width="14.28515625" style="1" customWidth="1"/>
    <col min="7" max="7" width="9.140625" style="1"/>
    <col min="8" max="8" width="12.85546875" style="1" customWidth="1"/>
    <col min="9" max="9" width="12.5703125" style="121" customWidth="1"/>
    <col min="10" max="16384" width="9.140625" style="1"/>
  </cols>
  <sheetData>
    <row r="1" spans="1:9" ht="15.75">
      <c r="B1" s="119"/>
    </row>
    <row r="2" spans="1:9" ht="34.5" customHeight="1">
      <c r="B2" s="1158" t="s">
        <v>192</v>
      </c>
      <c r="C2" s="1159"/>
      <c r="D2" s="1159"/>
      <c r="H2" s="121"/>
      <c r="I2" s="1"/>
    </row>
    <row r="4" spans="1:9" ht="17.25" customHeight="1">
      <c r="A4" s="123"/>
      <c r="B4" s="1160" t="s">
        <v>36</v>
      </c>
      <c r="C4" s="1161"/>
      <c r="D4" s="1161"/>
    </row>
    <row r="5" spans="1:9" ht="15.75">
      <c r="A5" s="125"/>
      <c r="B5" s="125"/>
      <c r="C5" s="126"/>
      <c r="D5" s="124"/>
    </row>
    <row r="6" spans="1:9" s="131" customFormat="1" ht="15">
      <c r="A6" s="375" t="s">
        <v>14</v>
      </c>
      <c r="B6" s="127" t="s">
        <v>16</v>
      </c>
      <c r="C6" s="128"/>
      <c r="D6" s="129"/>
      <c r="E6" s="130"/>
      <c r="I6" s="132"/>
    </row>
    <row r="7" spans="1:9" s="2" customFormat="1" ht="14.25">
      <c r="A7" s="376"/>
      <c r="B7" s="133"/>
      <c r="C7" s="134"/>
      <c r="D7" s="135"/>
      <c r="E7" s="136"/>
      <c r="F7" s="137"/>
      <c r="G7" s="138"/>
      <c r="I7" s="121"/>
    </row>
    <row r="8" spans="1:9">
      <c r="A8" s="139"/>
      <c r="B8" s="237" t="s">
        <v>12</v>
      </c>
      <c r="C8" s="140" t="s">
        <v>62</v>
      </c>
      <c r="D8" s="539">
        <f>+'PRIPRAVLJALNA DELA'!F38</f>
        <v>0</v>
      </c>
      <c r="E8" s="142"/>
      <c r="H8" s="140"/>
    </row>
    <row r="9" spans="1:9">
      <c r="A9" s="139"/>
      <c r="B9" s="237" t="s">
        <v>13</v>
      </c>
      <c r="C9" s="140" t="s">
        <v>31</v>
      </c>
      <c r="D9" s="539">
        <f>+RUŠITVENA!F77</f>
        <v>0</v>
      </c>
      <c r="E9" s="142"/>
      <c r="H9" s="140"/>
    </row>
    <row r="10" spans="1:9">
      <c r="A10" s="144"/>
      <c r="B10" s="237" t="s">
        <v>17</v>
      </c>
      <c r="C10" s="145" t="s">
        <v>186</v>
      </c>
      <c r="D10" s="540">
        <f>+ZEMELJSKA!F38</f>
        <v>0</v>
      </c>
      <c r="E10" s="142"/>
      <c r="H10" s="145"/>
    </row>
    <row r="11" spans="1:9">
      <c r="A11" s="144"/>
      <c r="B11" s="237" t="s">
        <v>18</v>
      </c>
      <c r="C11" s="140" t="s">
        <v>129</v>
      </c>
      <c r="D11" s="540">
        <f>+' KANAL. V OBJEKTU'!F37</f>
        <v>0</v>
      </c>
      <c r="E11" s="142"/>
      <c r="H11" s="140"/>
    </row>
    <row r="12" spans="1:9">
      <c r="A12" s="144"/>
      <c r="B12" s="237" t="s">
        <v>19</v>
      </c>
      <c r="C12" s="145" t="s">
        <v>83</v>
      </c>
      <c r="D12" s="540">
        <f>+BETONSKA!F51</f>
        <v>0</v>
      </c>
      <c r="E12" s="142"/>
      <c r="H12" s="145"/>
    </row>
    <row r="13" spans="1:9">
      <c r="A13" s="144"/>
      <c r="B13" s="237" t="s">
        <v>10</v>
      </c>
      <c r="C13" s="145" t="s">
        <v>88</v>
      </c>
      <c r="D13" s="540">
        <f>+'TESARSKA DELA'!F49</f>
        <v>0</v>
      </c>
      <c r="E13" s="142"/>
      <c r="H13" s="145"/>
    </row>
    <row r="14" spans="1:9">
      <c r="A14" s="144"/>
      <c r="B14" s="237" t="s">
        <v>8</v>
      </c>
      <c r="C14" s="149" t="s">
        <v>21</v>
      </c>
      <c r="D14" s="541">
        <f>+ZIDARSKA!F59</f>
        <v>0</v>
      </c>
      <c r="E14" s="142"/>
      <c r="H14" s="145"/>
    </row>
    <row r="15" spans="1:9" s="154" customFormat="1" ht="15">
      <c r="A15" s="377"/>
      <c r="B15" s="238"/>
      <c r="C15" s="152" t="s">
        <v>9</v>
      </c>
      <c r="D15" s="542">
        <f>SUM(D8:D14)</f>
        <v>0</v>
      </c>
      <c r="I15" s="155"/>
    </row>
    <row r="16" spans="1:9" s="6" customFormat="1">
      <c r="A16" s="301"/>
      <c r="B16" s="156"/>
      <c r="D16" s="543"/>
      <c r="I16" s="158"/>
    </row>
    <row r="17" spans="1:9" s="162" customFormat="1" ht="15">
      <c r="A17" s="378" t="s">
        <v>0</v>
      </c>
      <c r="B17" s="1156" t="s">
        <v>30</v>
      </c>
      <c r="C17" s="1157"/>
      <c r="D17" s="544"/>
      <c r="E17" s="161"/>
      <c r="I17" s="132"/>
    </row>
    <row r="18" spans="1:9">
      <c r="A18" s="144"/>
      <c r="B18" s="139" t="s">
        <v>12</v>
      </c>
      <c r="C18" s="1" t="s">
        <v>222</v>
      </c>
      <c r="D18" s="545">
        <f>+'rekapitulacija GO'!D19</f>
        <v>0</v>
      </c>
      <c r="E18" s="142"/>
      <c r="F18" s="139"/>
    </row>
    <row r="19" spans="1:9">
      <c r="A19" s="144"/>
      <c r="B19" s="139" t="s">
        <v>13</v>
      </c>
      <c r="C19" s="1" t="s">
        <v>241</v>
      </c>
      <c r="D19" s="545">
        <f>+'rekapitulacija GO'!D20</f>
        <v>0</v>
      </c>
      <c r="E19" s="142"/>
      <c r="F19" s="139"/>
    </row>
    <row r="20" spans="1:9">
      <c r="A20" s="144"/>
      <c r="B20" s="139" t="s">
        <v>17</v>
      </c>
      <c r="C20" s="1" t="s">
        <v>221</v>
      </c>
      <c r="D20" s="545">
        <f>+'rekapitulacija GO'!D21</f>
        <v>0</v>
      </c>
      <c r="E20" s="142"/>
      <c r="F20" s="139"/>
    </row>
    <row r="21" spans="1:9">
      <c r="A21" s="144"/>
      <c r="B21" s="139" t="s">
        <v>18</v>
      </c>
      <c r="C21" s="1" t="s">
        <v>64</v>
      </c>
      <c r="D21" s="545">
        <f>+'rekapitulacija GO'!D22</f>
        <v>0</v>
      </c>
      <c r="E21" s="142"/>
      <c r="F21" s="139"/>
    </row>
    <row r="22" spans="1:9">
      <c r="A22" s="144"/>
      <c r="B22" s="139" t="s">
        <v>19</v>
      </c>
      <c r="C22" s="1" t="s">
        <v>267</v>
      </c>
      <c r="D22" s="545">
        <f>+'rekapitulacija GO'!D23</f>
        <v>0</v>
      </c>
      <c r="E22" s="142"/>
      <c r="F22" s="139"/>
    </row>
    <row r="23" spans="1:9">
      <c r="A23" s="144"/>
      <c r="B23" s="144" t="s">
        <v>10</v>
      </c>
      <c r="C23" s="1" t="s">
        <v>274</v>
      </c>
      <c r="D23" s="545">
        <f>+'rekapitulacija GO'!D24</f>
        <v>0</v>
      </c>
      <c r="E23" s="142"/>
      <c r="F23" s="144"/>
    </row>
    <row r="24" spans="1:9">
      <c r="A24" s="144"/>
      <c r="B24" s="144" t="s">
        <v>8</v>
      </c>
      <c r="C24" s="1" t="s">
        <v>65</v>
      </c>
      <c r="D24" s="545">
        <f>+'rekapitulacija GO'!D25</f>
        <v>0</v>
      </c>
      <c r="E24" s="142"/>
      <c r="F24" s="144"/>
    </row>
    <row r="25" spans="1:9">
      <c r="A25" s="144"/>
      <c r="B25" s="147" t="s">
        <v>37</v>
      </c>
      <c r="C25" s="1" t="s">
        <v>291</v>
      </c>
      <c r="D25" s="545">
        <f>+'rekapitulacija GO'!D26</f>
        <v>0</v>
      </c>
      <c r="E25" s="142"/>
      <c r="F25" s="147"/>
    </row>
    <row r="26" spans="1:9">
      <c r="A26" s="144"/>
      <c r="B26" s="144" t="s">
        <v>310</v>
      </c>
      <c r="C26" s="1" t="s">
        <v>311</v>
      </c>
      <c r="D26" s="545">
        <f>+'rekapitulacija GO'!D27</f>
        <v>0</v>
      </c>
      <c r="E26" s="142"/>
      <c r="F26" s="144"/>
    </row>
    <row r="27" spans="1:9">
      <c r="A27" s="144"/>
      <c r="B27" s="144" t="s">
        <v>320</v>
      </c>
      <c r="C27" s="1" t="s">
        <v>321</v>
      </c>
      <c r="D27" s="545">
        <f>+'rekapitulacija GO'!D28</f>
        <v>0</v>
      </c>
      <c r="E27" s="142"/>
      <c r="F27" s="144"/>
    </row>
    <row r="28" spans="1:9">
      <c r="A28" s="144"/>
      <c r="B28" s="144" t="s">
        <v>341</v>
      </c>
      <c r="C28" s="1" t="s">
        <v>342</v>
      </c>
      <c r="D28" s="545">
        <f>+'rekapitulacija GO'!D29</f>
        <v>0</v>
      </c>
      <c r="E28" s="142"/>
      <c r="F28" s="144"/>
    </row>
    <row r="29" spans="1:9">
      <c r="A29" s="144"/>
      <c r="B29" s="144" t="s">
        <v>359</v>
      </c>
      <c r="C29" s="1" t="s">
        <v>32</v>
      </c>
      <c r="D29" s="545">
        <f>+'rekapitulacija GO'!D30</f>
        <v>0</v>
      </c>
      <c r="E29" s="142"/>
      <c r="F29" s="144"/>
    </row>
    <row r="30" spans="1:9">
      <c r="A30" s="144"/>
      <c r="B30" s="144" t="s">
        <v>367</v>
      </c>
      <c r="C30" s="1" t="s">
        <v>368</v>
      </c>
      <c r="D30" s="545">
        <f>+'rekapitulacija GO'!D31</f>
        <v>0</v>
      </c>
      <c r="E30" s="142"/>
      <c r="F30" s="144"/>
    </row>
    <row r="31" spans="1:9">
      <c r="A31" s="144"/>
      <c r="B31" s="239" t="s">
        <v>499</v>
      </c>
      <c r="C31" s="339" t="s">
        <v>495</v>
      </c>
      <c r="D31" s="546">
        <f>+'rekapitulacija GO'!D32</f>
        <v>0</v>
      </c>
      <c r="E31" s="142"/>
      <c r="F31" s="144"/>
    </row>
    <row r="32" spans="1:9" s="154" customFormat="1" ht="15">
      <c r="A32" s="377"/>
      <c r="B32" s="151"/>
      <c r="C32" s="152" t="s">
        <v>33</v>
      </c>
      <c r="D32" s="542">
        <f>SUM(D18:D31)</f>
        <v>0</v>
      </c>
      <c r="I32" s="155"/>
    </row>
    <row r="33" spans="1:9" s="6" customFormat="1">
      <c r="A33" s="144"/>
      <c r="B33" s="144"/>
      <c r="C33" s="163"/>
      <c r="D33" s="545"/>
      <c r="E33" s="142"/>
      <c r="I33" s="158"/>
    </row>
    <row r="34" spans="1:9" ht="15">
      <c r="A34" s="378" t="s">
        <v>208</v>
      </c>
      <c r="B34" s="1156" t="s">
        <v>209</v>
      </c>
      <c r="C34" s="1157"/>
      <c r="D34" s="547"/>
      <c r="E34" s="170"/>
    </row>
    <row r="35" spans="1:9">
      <c r="A35" s="379"/>
      <c r="B35" s="167"/>
      <c r="C35" s="168"/>
      <c r="D35" s="547"/>
      <c r="E35" s="170"/>
    </row>
    <row r="36" spans="1:9">
      <c r="A36" s="379"/>
      <c r="B36" s="235" t="s">
        <v>12</v>
      </c>
      <c r="C36" s="163" t="str">
        <f>+'rekapitulacija ZU'!C3</f>
        <v>USTROJ</v>
      </c>
      <c r="D36" s="545">
        <f>+'rekapitulacija ZU'!D3</f>
        <v>0</v>
      </c>
      <c r="E36" s="170"/>
    </row>
    <row r="37" spans="1:9">
      <c r="A37" s="379"/>
      <c r="B37" s="139" t="s">
        <v>13</v>
      </c>
      <c r="C37" s="163" t="str">
        <f>+'rekapitulacija ZU'!C4</f>
        <v>METEORNA KANALIZACIJA</v>
      </c>
      <c r="D37" s="545">
        <f>+'rekapitulacija ZU'!D4</f>
        <v>0</v>
      </c>
      <c r="E37" s="170"/>
    </row>
    <row r="38" spans="1:9" ht="15" customHeight="1">
      <c r="A38" s="379"/>
      <c r="B38" s="148" t="s">
        <v>17</v>
      </c>
      <c r="C38" s="165" t="str">
        <f>+'rekapitulacija ZU'!C5</f>
        <v>FEKALNA KANALIZACIJA</v>
      </c>
      <c r="D38" s="546">
        <f>+'rekapitulacija ZU'!D5</f>
        <v>0</v>
      </c>
      <c r="E38" s="170"/>
    </row>
    <row r="39" spans="1:9" s="154" customFormat="1" ht="15">
      <c r="A39" s="377"/>
      <c r="B39" s="151"/>
      <c r="C39" s="152" t="s">
        <v>213</v>
      </c>
      <c r="D39" s="542">
        <f>SUM(D36:D38)</f>
        <v>0</v>
      </c>
      <c r="I39" s="155"/>
    </row>
    <row r="40" spans="1:9">
      <c r="A40" s="379"/>
      <c r="B40" s="167"/>
      <c r="C40" s="168"/>
      <c r="D40" s="547"/>
      <c r="E40" s="170"/>
    </row>
    <row r="41" spans="1:9" ht="15">
      <c r="A41" s="378" t="s">
        <v>210</v>
      </c>
      <c r="B41" s="1156" t="s">
        <v>211</v>
      </c>
      <c r="C41" s="1157"/>
      <c r="D41" s="547"/>
      <c r="E41" s="170"/>
    </row>
    <row r="42" spans="1:9">
      <c r="A42" s="167"/>
      <c r="B42" s="167"/>
      <c r="C42" s="168"/>
      <c r="D42" s="547"/>
      <c r="E42" s="170"/>
    </row>
    <row r="43" spans="1:9">
      <c r="A43" s="167"/>
      <c r="B43" s="139" t="s">
        <v>12</v>
      </c>
      <c r="C43" s="236" t="s">
        <v>381</v>
      </c>
      <c r="D43" s="545"/>
      <c r="E43" s="170"/>
    </row>
    <row r="44" spans="1:9">
      <c r="A44" s="167"/>
      <c r="B44" s="235" t="s">
        <v>13</v>
      </c>
      <c r="C44" s="231" t="s">
        <v>382</v>
      </c>
      <c r="D44" s="545"/>
      <c r="E44" s="170"/>
    </row>
    <row r="45" spans="1:9">
      <c r="A45" s="167"/>
      <c r="B45" s="235" t="s">
        <v>17</v>
      </c>
      <c r="C45" s="231" t="s">
        <v>383</v>
      </c>
      <c r="D45" s="545"/>
      <c r="E45" s="170"/>
    </row>
    <row r="46" spans="1:9">
      <c r="A46" s="167"/>
      <c r="B46" s="235" t="s">
        <v>18</v>
      </c>
      <c r="C46" s="231" t="s">
        <v>384</v>
      </c>
      <c r="D46" s="545"/>
      <c r="E46" s="170"/>
    </row>
    <row r="47" spans="1:9">
      <c r="A47" s="167"/>
      <c r="B47" s="235" t="s">
        <v>19</v>
      </c>
      <c r="C47" s="231" t="s">
        <v>385</v>
      </c>
      <c r="D47" s="545"/>
      <c r="E47" s="170"/>
    </row>
    <row r="48" spans="1:9">
      <c r="A48" s="167"/>
      <c r="B48" s="235" t="s">
        <v>10</v>
      </c>
      <c r="C48" s="231" t="s">
        <v>386</v>
      </c>
      <c r="D48" s="545"/>
      <c r="E48" s="170"/>
    </row>
    <row r="49" spans="1:5">
      <c r="A49" s="167"/>
      <c r="B49" s="235" t="s">
        <v>8</v>
      </c>
      <c r="C49" s="231" t="s">
        <v>387</v>
      </c>
      <c r="D49" s="545"/>
      <c r="E49" s="170"/>
    </row>
    <row r="50" spans="1:5">
      <c r="A50" s="167"/>
      <c r="B50" s="235" t="s">
        <v>37</v>
      </c>
      <c r="C50" s="231" t="s">
        <v>388</v>
      </c>
      <c r="D50" s="545"/>
      <c r="E50" s="170"/>
    </row>
    <row r="51" spans="1:5">
      <c r="A51" s="167"/>
      <c r="B51" s="235" t="s">
        <v>310</v>
      </c>
      <c r="C51" s="231" t="s">
        <v>389</v>
      </c>
      <c r="D51" s="545"/>
      <c r="E51" s="170"/>
    </row>
    <row r="52" spans="1:5">
      <c r="A52" s="167"/>
      <c r="B52" s="235" t="s">
        <v>320</v>
      </c>
      <c r="C52" s="231" t="s">
        <v>390</v>
      </c>
      <c r="D52" s="545"/>
      <c r="E52" s="170"/>
    </row>
    <row r="53" spans="1:5">
      <c r="A53" s="167"/>
      <c r="B53" s="235" t="s">
        <v>341</v>
      </c>
      <c r="C53" s="231" t="s">
        <v>391</v>
      </c>
      <c r="D53" s="545"/>
      <c r="E53" s="170"/>
    </row>
    <row r="54" spans="1:5">
      <c r="A54" s="167"/>
      <c r="B54" s="239" t="s">
        <v>359</v>
      </c>
      <c r="C54" s="232" t="s">
        <v>392</v>
      </c>
      <c r="D54" s="546"/>
      <c r="E54" s="170"/>
    </row>
    <row r="55" spans="1:5" ht="15">
      <c r="A55" s="167"/>
      <c r="B55" s="151"/>
      <c r="C55" s="152" t="s">
        <v>214</v>
      </c>
      <c r="D55" s="542">
        <f>SUM(D43:D54)</f>
        <v>0</v>
      </c>
      <c r="E55" s="170"/>
    </row>
    <row r="56" spans="1:5">
      <c r="A56" s="167"/>
      <c r="B56" s="167"/>
      <c r="C56" s="168"/>
      <c r="D56" s="547"/>
      <c r="E56" s="170"/>
    </row>
    <row r="57" spans="1:5">
      <c r="A57" s="167"/>
      <c r="B57" s="167"/>
      <c r="C57" s="168"/>
      <c r="D57" s="547"/>
      <c r="E57" s="170"/>
    </row>
    <row r="58" spans="1:5" ht="15">
      <c r="A58" s="378" t="s">
        <v>624</v>
      </c>
      <c r="B58" s="1156" t="s">
        <v>212</v>
      </c>
      <c r="C58" s="1157"/>
      <c r="D58" s="547"/>
      <c r="E58" s="170"/>
    </row>
    <row r="59" spans="1:5">
      <c r="A59" s="167"/>
      <c r="B59" s="167"/>
      <c r="C59" s="168"/>
      <c r="D59" s="547"/>
      <c r="E59" s="170"/>
    </row>
    <row r="60" spans="1:5">
      <c r="A60" s="167"/>
      <c r="B60" s="139" t="s">
        <v>12</v>
      </c>
      <c r="C60" s="231" t="s">
        <v>216</v>
      </c>
      <c r="D60" s="545"/>
      <c r="E60" s="170"/>
    </row>
    <row r="61" spans="1:5">
      <c r="A61" s="167"/>
      <c r="B61" s="139" t="s">
        <v>13</v>
      </c>
      <c r="C61" s="231" t="s">
        <v>217</v>
      </c>
      <c r="D61" s="545"/>
      <c r="E61" s="170"/>
    </row>
    <row r="62" spans="1:5">
      <c r="A62" s="167"/>
      <c r="B62" s="139" t="s">
        <v>17</v>
      </c>
      <c r="C62" s="231" t="s">
        <v>218</v>
      </c>
      <c r="D62" s="545"/>
      <c r="E62" s="170"/>
    </row>
    <row r="63" spans="1:5">
      <c r="A63" s="167"/>
      <c r="B63" s="139" t="s">
        <v>18</v>
      </c>
      <c r="C63" s="231" t="s">
        <v>219</v>
      </c>
      <c r="D63" s="545"/>
      <c r="E63" s="170"/>
    </row>
    <row r="64" spans="1:5">
      <c r="A64" s="167"/>
      <c r="B64" s="148" t="s">
        <v>19</v>
      </c>
      <c r="C64" s="232" t="s">
        <v>220</v>
      </c>
      <c r="D64" s="546"/>
      <c r="E64" s="170"/>
    </row>
    <row r="65" spans="1:9" ht="15">
      <c r="A65" s="167"/>
      <c r="B65" s="151"/>
      <c r="C65" s="152" t="s">
        <v>215</v>
      </c>
      <c r="D65" s="542">
        <f>SUM(D60:D64)</f>
        <v>0</v>
      </c>
      <c r="E65" s="170"/>
    </row>
    <row r="66" spans="1:9" ht="13.5" thickBot="1">
      <c r="A66" s="167"/>
      <c r="B66" s="167"/>
      <c r="C66" s="168"/>
      <c r="D66" s="547"/>
      <c r="E66" s="170"/>
    </row>
    <row r="67" spans="1:9" s="176" customFormat="1" ht="16.5" thickBot="1">
      <c r="A67" s="171"/>
      <c r="B67" s="172"/>
      <c r="C67" s="173" t="s">
        <v>39</v>
      </c>
      <c r="D67" s="548">
        <f>D15+D32+D39+D55+D65</f>
        <v>0</v>
      </c>
      <c r="E67" s="175"/>
      <c r="I67" s="121"/>
    </row>
    <row r="68" spans="1:9" s="181" customFormat="1">
      <c r="A68" s="177"/>
      <c r="B68" s="177"/>
      <c r="C68" s="178"/>
      <c r="D68" s="179"/>
      <c r="E68" s="180"/>
      <c r="I68" s="121"/>
    </row>
    <row r="69" spans="1:9" s="184" customFormat="1">
      <c r="A69" s="182"/>
      <c r="B69" s="182"/>
      <c r="C69" s="1162"/>
      <c r="D69" s="1161"/>
      <c r="I69" s="185"/>
    </row>
    <row r="70" spans="1:9" s="8" customFormat="1" ht="27.75" customHeight="1">
      <c r="A70" s="9"/>
      <c r="B70" s="9"/>
      <c r="C70" s="1154"/>
      <c r="D70" s="1155"/>
      <c r="I70" s="185"/>
    </row>
    <row r="71" spans="1:9" s="8" customFormat="1" ht="27" customHeight="1">
      <c r="A71" s="9"/>
      <c r="B71" s="9"/>
      <c r="C71" s="1154"/>
      <c r="D71" s="1155"/>
      <c r="I71" s="185"/>
    </row>
  </sheetData>
  <sheetProtection algorithmName="SHA-512" hashValue="sXrPW1y3RZGFZ23F/6xQ9DptcamklebS2tPFjgC5NItkncn5zA5XUTJ5BxH/zm007gWu6xd9K/FNgeh0W+ZLWw==" saltValue="+5LodmTZ6cNkN9LU1Ox4rQ==" spinCount="100000" sheet="1" objects="1" scenarios="1" selectLockedCells="1"/>
  <mergeCells count="9">
    <mergeCell ref="C71:D71"/>
    <mergeCell ref="B34:C34"/>
    <mergeCell ref="B41:C41"/>
    <mergeCell ref="B58:C58"/>
    <mergeCell ref="B2:D2"/>
    <mergeCell ref="B4:D4"/>
    <mergeCell ref="C69:D69"/>
    <mergeCell ref="B17:C17"/>
    <mergeCell ref="C70:D70"/>
  </mergeCells>
  <pageMargins left="0.70866141732283472" right="0.70866141732283472" top="0.74803149606299213" bottom="0.74803149606299213" header="0.31496062992125984" footer="0.39370078740157483"/>
  <pageSetup paperSize="9" orientation="portrait" r:id="rId1"/>
</worksheet>
</file>

<file path=xl/worksheets/sheet10.xml><?xml version="1.0" encoding="utf-8"?>
<worksheet xmlns="http://schemas.openxmlformats.org/spreadsheetml/2006/main" xmlns:r="http://schemas.openxmlformats.org/officeDocument/2006/relationships">
  <sheetPr>
    <tabColor theme="3" tint="0.59999389629810485"/>
  </sheetPr>
  <dimension ref="A1:G50"/>
  <sheetViews>
    <sheetView showZeros="0" view="pageBreakPreview" zoomScaleNormal="100" zoomScaleSheetLayoutView="100" workbookViewId="0">
      <selection activeCell="E33" sqref="E33"/>
    </sheetView>
  </sheetViews>
  <sheetFormatPr defaultRowHeight="12.75"/>
  <cols>
    <col min="1" max="1" width="5.85546875" style="44" customWidth="1"/>
    <col min="2" max="2" width="43.85546875" style="45" customWidth="1"/>
    <col min="3" max="3" width="4.7109375" style="479" customWidth="1"/>
    <col min="4" max="4" width="9.5703125" style="480" customWidth="1"/>
    <col min="5" max="5" width="11.5703125" style="373" customWidth="1"/>
    <col min="6" max="6" width="13.7109375" style="373" customWidth="1"/>
    <col min="7" max="16384" width="9.140625" style="565"/>
  </cols>
  <sheetData>
    <row r="1" spans="1:7" s="189" customFormat="1">
      <c r="A1" s="65" t="s">
        <v>10</v>
      </c>
      <c r="B1" s="103" t="s">
        <v>88</v>
      </c>
      <c r="C1" s="469"/>
      <c r="D1" s="470"/>
      <c r="E1" s="385"/>
      <c r="F1" s="385"/>
    </row>
    <row r="2" spans="1:7" s="189" customFormat="1">
      <c r="A2" s="65"/>
      <c r="B2" s="103"/>
      <c r="C2" s="469"/>
      <c r="D2" s="470"/>
      <c r="E2" s="385"/>
      <c r="F2" s="385"/>
    </row>
    <row r="3" spans="1:7" s="189" customFormat="1">
      <c r="A3" s="65"/>
      <c r="B3" s="574" t="s">
        <v>84</v>
      </c>
      <c r="C3" s="469"/>
      <c r="D3" s="470"/>
      <c r="E3" s="385"/>
      <c r="F3" s="385"/>
    </row>
    <row r="4" spans="1:7" s="189" customFormat="1">
      <c r="A4" s="65"/>
      <c r="B4" s="586" t="s">
        <v>85</v>
      </c>
      <c r="C4" s="469"/>
      <c r="D4" s="470"/>
      <c r="E4" s="385"/>
      <c r="F4" s="385"/>
    </row>
    <row r="5" spans="1:7" s="189" customFormat="1" ht="24.75" customHeight="1">
      <c r="A5" s="65"/>
      <c r="B5" s="587" t="s">
        <v>86</v>
      </c>
      <c r="C5" s="469"/>
      <c r="D5" s="470"/>
      <c r="E5" s="385"/>
      <c r="F5" s="385"/>
    </row>
    <row r="6" spans="1:7" s="189" customFormat="1" ht="25.5">
      <c r="A6" s="65"/>
      <c r="B6" s="88" t="s">
        <v>87</v>
      </c>
      <c r="C6" s="469"/>
      <c r="D6" s="470"/>
      <c r="E6" s="385"/>
      <c r="F6" s="385"/>
    </row>
    <row r="7" spans="1:7" s="189" customFormat="1">
      <c r="A7" s="65"/>
      <c r="B7" s="67"/>
      <c r="C7" s="469"/>
      <c r="D7" s="470"/>
      <c r="E7" s="385"/>
      <c r="F7" s="385"/>
    </row>
    <row r="8" spans="1:7" s="6" customFormat="1">
      <c r="A8" s="418" t="s">
        <v>25</v>
      </c>
      <c r="B8" s="419" t="s">
        <v>26</v>
      </c>
      <c r="C8" s="506" t="s">
        <v>11</v>
      </c>
      <c r="D8" s="507" t="s">
        <v>27</v>
      </c>
      <c r="E8" s="420" t="s">
        <v>28</v>
      </c>
      <c r="F8" s="421" t="s">
        <v>29</v>
      </c>
      <c r="G8" s="142"/>
    </row>
    <row r="9" spans="1:7" s="189" customFormat="1">
      <c r="A9" s="68"/>
      <c r="B9" s="69"/>
      <c r="C9" s="471"/>
      <c r="D9" s="472"/>
      <c r="E9" s="386"/>
      <c r="F9" s="386"/>
    </row>
    <row r="10" spans="1:7" s="285" customFormat="1" ht="25.5">
      <c r="A10" s="18">
        <f>COUNT($A$7:A9)+1</f>
        <v>1</v>
      </c>
      <c r="B10" s="27" t="s">
        <v>89</v>
      </c>
      <c r="C10" s="15" t="s">
        <v>94</v>
      </c>
      <c r="D10" s="449">
        <v>90</v>
      </c>
      <c r="E10" s="25"/>
      <c r="F10" s="111">
        <f>+E10*D10</f>
        <v>0</v>
      </c>
    </row>
    <row r="11" spans="1:7" s="285" customFormat="1">
      <c r="A11" s="18"/>
      <c r="B11" s="70"/>
      <c r="C11" s="15"/>
      <c r="D11" s="449"/>
      <c r="E11" s="25"/>
      <c r="F11" s="111">
        <f t="shared" ref="F11:F44" si="0">+E11*D11</f>
        <v>0</v>
      </c>
    </row>
    <row r="12" spans="1:7" s="285" customFormat="1" ht="25.5">
      <c r="A12" s="18">
        <f>COUNT($A$7:A11)+1</f>
        <v>2</v>
      </c>
      <c r="B12" s="27" t="s">
        <v>90</v>
      </c>
      <c r="C12" s="15" t="s">
        <v>117</v>
      </c>
      <c r="D12" s="449">
        <v>85</v>
      </c>
      <c r="E12" s="25"/>
      <c r="F12" s="111">
        <f t="shared" si="0"/>
        <v>0</v>
      </c>
    </row>
    <row r="13" spans="1:7" s="285" customFormat="1">
      <c r="A13" s="18"/>
      <c r="B13" s="27"/>
      <c r="C13" s="15"/>
      <c r="D13" s="449"/>
      <c r="E13" s="25"/>
      <c r="F13" s="111">
        <f t="shared" si="0"/>
        <v>0</v>
      </c>
    </row>
    <row r="14" spans="1:7" s="285" customFormat="1" ht="25.5">
      <c r="A14" s="18">
        <f>COUNT($A$7:A13)+1</f>
        <v>3</v>
      </c>
      <c r="B14" s="27" t="s">
        <v>91</v>
      </c>
      <c r="C14" s="15" t="s">
        <v>117</v>
      </c>
      <c r="D14" s="449">
        <v>11</v>
      </c>
      <c r="E14" s="25"/>
      <c r="F14" s="111">
        <f t="shared" si="0"/>
        <v>0</v>
      </c>
    </row>
    <row r="15" spans="1:7" s="588" customFormat="1">
      <c r="A15" s="71"/>
      <c r="B15" s="23"/>
      <c r="C15" s="15"/>
      <c r="D15" s="449"/>
      <c r="E15" s="25"/>
      <c r="F15" s="111">
        <f t="shared" si="0"/>
        <v>0</v>
      </c>
    </row>
    <row r="16" spans="1:7" s="588" customFormat="1">
      <c r="A16" s="18">
        <f>COUNT($A$7:A15)+1</f>
        <v>4</v>
      </c>
      <c r="B16" s="27" t="s">
        <v>92</v>
      </c>
      <c r="C16" s="447"/>
      <c r="D16" s="449"/>
      <c r="E16" s="25"/>
      <c r="F16" s="111">
        <f t="shared" si="0"/>
        <v>0</v>
      </c>
    </row>
    <row r="17" spans="1:6" s="588" customFormat="1" ht="14.25">
      <c r="A17" s="71"/>
      <c r="B17" s="353" t="s">
        <v>93</v>
      </c>
      <c r="C17" s="474" t="s">
        <v>94</v>
      </c>
      <c r="D17" s="449">
        <v>87</v>
      </c>
      <c r="E17" s="25"/>
      <c r="F17" s="111">
        <f t="shared" si="0"/>
        <v>0</v>
      </c>
    </row>
    <row r="18" spans="1:6" s="588" customFormat="1" ht="25.5">
      <c r="A18" s="71"/>
      <c r="B18" s="353" t="s">
        <v>541</v>
      </c>
      <c r="C18" s="474" t="s">
        <v>94</v>
      </c>
      <c r="D18" s="449">
        <v>5</v>
      </c>
      <c r="E18" s="25"/>
      <c r="F18" s="111">
        <f t="shared" si="0"/>
        <v>0</v>
      </c>
    </row>
    <row r="19" spans="1:6" s="588" customFormat="1">
      <c r="A19" s="71"/>
      <c r="B19" s="23"/>
      <c r="C19" s="15"/>
      <c r="D19" s="449"/>
      <c r="E19" s="25"/>
      <c r="F19" s="111">
        <f t="shared" si="0"/>
        <v>0</v>
      </c>
    </row>
    <row r="20" spans="1:6" s="588" customFormat="1" ht="25.5">
      <c r="A20" s="18">
        <f>COUNT($A$7:A19)+1</f>
        <v>5</v>
      </c>
      <c r="B20" s="354" t="s">
        <v>95</v>
      </c>
      <c r="C20" s="474" t="s">
        <v>94</v>
      </c>
      <c r="D20" s="449">
        <v>328.5</v>
      </c>
      <c r="E20" s="25"/>
      <c r="F20" s="111">
        <f t="shared" si="0"/>
        <v>0</v>
      </c>
    </row>
    <row r="21" spans="1:6" s="588" customFormat="1">
      <c r="A21" s="71"/>
      <c r="B21" s="23"/>
      <c r="C21" s="15"/>
      <c r="D21" s="449"/>
      <c r="E21" s="25"/>
      <c r="F21" s="111">
        <f t="shared" si="0"/>
        <v>0</v>
      </c>
    </row>
    <row r="22" spans="1:6" s="588" customFormat="1" ht="25.5">
      <c r="A22" s="18">
        <f>COUNT($A$7:A21)+1</f>
        <v>6</v>
      </c>
      <c r="B22" s="354" t="s">
        <v>96</v>
      </c>
      <c r="C22" s="474" t="s">
        <v>94</v>
      </c>
      <c r="D22" s="449">
        <v>102.5</v>
      </c>
      <c r="E22" s="25"/>
      <c r="F22" s="111">
        <f t="shared" si="0"/>
        <v>0</v>
      </c>
    </row>
    <row r="23" spans="1:6" s="588" customFormat="1">
      <c r="A23" s="71"/>
      <c r="B23" s="23"/>
      <c r="C23" s="15"/>
      <c r="D23" s="449"/>
      <c r="E23" s="25"/>
      <c r="F23" s="111">
        <f t="shared" si="0"/>
        <v>0</v>
      </c>
    </row>
    <row r="24" spans="1:6" s="588" customFormat="1" ht="25.5">
      <c r="A24" s="18">
        <f>COUNT($A$7:A23)+1</f>
        <v>7</v>
      </c>
      <c r="B24" s="27" t="s">
        <v>97</v>
      </c>
      <c r="C24" s="474" t="s">
        <v>94</v>
      </c>
      <c r="D24" s="449">
        <v>9</v>
      </c>
      <c r="E24" s="25"/>
      <c r="F24" s="111">
        <f t="shared" si="0"/>
        <v>0</v>
      </c>
    </row>
    <row r="25" spans="1:6" s="588" customFormat="1">
      <c r="A25" s="71"/>
      <c r="B25" s="23"/>
      <c r="C25" s="15"/>
      <c r="D25" s="449"/>
      <c r="E25" s="25"/>
      <c r="F25" s="111">
        <f t="shared" si="0"/>
        <v>0</v>
      </c>
    </row>
    <row r="26" spans="1:6" s="588" customFormat="1" ht="25.5">
      <c r="A26" s="18">
        <f>COUNT($A$7:A25)+1</f>
        <v>8</v>
      </c>
      <c r="B26" s="27" t="s">
        <v>201</v>
      </c>
      <c r="C26" s="474" t="s">
        <v>94</v>
      </c>
      <c r="D26" s="449">
        <v>25</v>
      </c>
      <c r="E26" s="25"/>
      <c r="F26" s="111">
        <f t="shared" si="0"/>
        <v>0</v>
      </c>
    </row>
    <row r="27" spans="1:6" s="588" customFormat="1">
      <c r="A27" s="71"/>
      <c r="B27" s="23"/>
      <c r="C27" s="15"/>
      <c r="D27" s="449"/>
      <c r="E27" s="25"/>
      <c r="F27" s="111">
        <f t="shared" si="0"/>
        <v>0</v>
      </c>
    </row>
    <row r="28" spans="1:6" s="588" customFormat="1" ht="25.5">
      <c r="A28" s="18">
        <f>COUNT($A$7:A27)+1</f>
        <v>9</v>
      </c>
      <c r="B28" s="27" t="s">
        <v>98</v>
      </c>
      <c r="C28" s="474" t="s">
        <v>94</v>
      </c>
      <c r="D28" s="449">
        <v>23.5</v>
      </c>
      <c r="E28" s="25"/>
      <c r="F28" s="111">
        <f t="shared" si="0"/>
        <v>0</v>
      </c>
    </row>
    <row r="29" spans="1:6" s="588" customFormat="1">
      <c r="A29" s="18"/>
      <c r="B29" s="27"/>
      <c r="C29" s="474"/>
      <c r="D29" s="449"/>
      <c r="E29" s="25"/>
      <c r="F29" s="111">
        <f t="shared" si="0"/>
        <v>0</v>
      </c>
    </row>
    <row r="30" spans="1:6" s="588" customFormat="1" ht="25.5">
      <c r="A30" s="18">
        <f>COUNT($A$7:A29)+1</f>
        <v>10</v>
      </c>
      <c r="B30" s="27" t="s">
        <v>144</v>
      </c>
      <c r="C30" s="474" t="s">
        <v>94</v>
      </c>
      <c r="D30" s="449">
        <v>9</v>
      </c>
      <c r="E30" s="25"/>
      <c r="F30" s="111">
        <f t="shared" si="0"/>
        <v>0</v>
      </c>
    </row>
    <row r="31" spans="1:6" s="588" customFormat="1">
      <c r="A31" s="18"/>
      <c r="B31" s="27"/>
      <c r="C31" s="474"/>
      <c r="D31" s="449"/>
      <c r="E31" s="25"/>
      <c r="F31" s="111">
        <f t="shared" si="0"/>
        <v>0</v>
      </c>
    </row>
    <row r="32" spans="1:6" s="588" customFormat="1" ht="25.5">
      <c r="A32" s="18">
        <f>COUNT($A$7:A31)+1</f>
        <v>11</v>
      </c>
      <c r="B32" s="354" t="s">
        <v>180</v>
      </c>
      <c r="C32" s="15"/>
      <c r="D32" s="473"/>
      <c r="E32" s="110"/>
      <c r="F32" s="111">
        <f t="shared" si="0"/>
        <v>0</v>
      </c>
    </row>
    <row r="33" spans="1:6" s="588" customFormat="1" ht="14.25">
      <c r="A33" s="18"/>
      <c r="B33" s="353" t="s">
        <v>181</v>
      </c>
      <c r="C33" s="474" t="s">
        <v>102</v>
      </c>
      <c r="D33" s="473">
        <v>5</v>
      </c>
      <c r="E33" s="110"/>
      <c r="F33" s="111">
        <f t="shared" si="0"/>
        <v>0</v>
      </c>
    </row>
    <row r="34" spans="1:6" s="588" customFormat="1" ht="14.25">
      <c r="A34" s="18"/>
      <c r="B34" s="353" t="s">
        <v>182</v>
      </c>
      <c r="C34" s="474" t="s">
        <v>102</v>
      </c>
      <c r="D34" s="473">
        <v>5</v>
      </c>
      <c r="E34" s="110"/>
      <c r="F34" s="111">
        <f t="shared" si="0"/>
        <v>0</v>
      </c>
    </row>
    <row r="35" spans="1:6" s="588" customFormat="1">
      <c r="A35" s="18"/>
      <c r="B35" s="353" t="s">
        <v>482</v>
      </c>
      <c r="C35" s="474" t="s">
        <v>102</v>
      </c>
      <c r="D35" s="473">
        <v>5</v>
      </c>
      <c r="E35" s="110"/>
      <c r="F35" s="111">
        <f t="shared" si="0"/>
        <v>0</v>
      </c>
    </row>
    <row r="36" spans="1:6" s="588" customFormat="1">
      <c r="A36" s="18"/>
      <c r="B36" s="353" t="s">
        <v>542</v>
      </c>
      <c r="C36" s="474" t="s">
        <v>102</v>
      </c>
      <c r="D36" s="473">
        <v>5</v>
      </c>
      <c r="E36" s="110"/>
      <c r="F36" s="111">
        <f t="shared" si="0"/>
        <v>0</v>
      </c>
    </row>
    <row r="37" spans="1:6" s="588" customFormat="1">
      <c r="A37" s="18"/>
      <c r="B37" s="27"/>
      <c r="C37" s="474"/>
      <c r="D37" s="449"/>
      <c r="E37" s="25"/>
      <c r="F37" s="111">
        <f t="shared" si="0"/>
        <v>0</v>
      </c>
    </row>
    <row r="38" spans="1:6" s="588" customFormat="1" ht="27" customHeight="1">
      <c r="A38" s="18">
        <f>COUNT($A$7:A32)+1</f>
        <v>12</v>
      </c>
      <c r="B38" s="27" t="s">
        <v>101</v>
      </c>
      <c r="C38" s="474"/>
      <c r="D38" s="489"/>
      <c r="E38" s="25"/>
      <c r="F38" s="111">
        <f t="shared" si="0"/>
        <v>0</v>
      </c>
    </row>
    <row r="39" spans="1:6" s="588" customFormat="1" ht="12.75" customHeight="1">
      <c r="A39" s="18"/>
      <c r="B39" s="72" t="s">
        <v>543</v>
      </c>
      <c r="C39" s="474" t="s">
        <v>102</v>
      </c>
      <c r="D39" s="489">
        <v>4</v>
      </c>
      <c r="E39" s="25"/>
      <c r="F39" s="111">
        <f t="shared" si="0"/>
        <v>0</v>
      </c>
    </row>
    <row r="40" spans="1:6" s="588" customFormat="1" ht="13.5" customHeight="1">
      <c r="A40" s="18"/>
      <c r="B40" s="72" t="s">
        <v>544</v>
      </c>
      <c r="C40" s="474" t="s">
        <v>102</v>
      </c>
      <c r="D40" s="489">
        <v>3</v>
      </c>
      <c r="E40" s="25"/>
      <c r="F40" s="111">
        <f t="shared" si="0"/>
        <v>0</v>
      </c>
    </row>
    <row r="41" spans="1:6" s="588" customFormat="1" ht="13.5" customHeight="1">
      <c r="A41" s="18"/>
      <c r="B41" s="72"/>
      <c r="C41" s="474"/>
      <c r="D41" s="489"/>
      <c r="E41" s="25"/>
      <c r="F41" s="111">
        <f t="shared" si="0"/>
        <v>0</v>
      </c>
    </row>
    <row r="42" spans="1:6" s="588" customFormat="1" ht="63.75">
      <c r="A42" s="18">
        <f>COUNT($A$7:A41)+1</f>
        <v>13</v>
      </c>
      <c r="B42" s="1190" t="s">
        <v>633</v>
      </c>
      <c r="C42" s="1191" t="s">
        <v>102</v>
      </c>
      <c r="D42" s="1192">
        <v>5</v>
      </c>
      <c r="E42" s="1193"/>
      <c r="F42" s="1194">
        <f t="shared" si="0"/>
        <v>0</v>
      </c>
    </row>
    <row r="43" spans="1:6" s="588" customFormat="1">
      <c r="A43" s="71"/>
      <c r="B43" s="23"/>
      <c r="C43" s="15"/>
      <c r="D43" s="449"/>
      <c r="E43" s="25"/>
      <c r="F43" s="111">
        <f t="shared" si="0"/>
        <v>0</v>
      </c>
    </row>
    <row r="44" spans="1:6" s="588" customFormat="1" ht="25.5">
      <c r="A44" s="18">
        <f>COUNT($A$7:A43)+1</f>
        <v>14</v>
      </c>
      <c r="B44" s="354" t="s">
        <v>99</v>
      </c>
      <c r="C44" s="474" t="s">
        <v>94</v>
      </c>
      <c r="D44" s="489">
        <v>70</v>
      </c>
      <c r="E44" s="25"/>
      <c r="F44" s="111">
        <f t="shared" si="0"/>
        <v>0</v>
      </c>
    </row>
    <row r="45" spans="1:6" s="588" customFormat="1">
      <c r="A45" s="71"/>
      <c r="B45" s="589" t="s">
        <v>100</v>
      </c>
      <c r="C45" s="15"/>
      <c r="D45" s="449"/>
      <c r="E45" s="25">
        <v>0</v>
      </c>
      <c r="F45" s="111"/>
    </row>
    <row r="46" spans="1:6" s="588" customFormat="1">
      <c r="A46" s="71"/>
      <c r="B46" s="23"/>
      <c r="C46" s="15"/>
      <c r="D46" s="360"/>
      <c r="E46" s="25"/>
      <c r="F46" s="111"/>
    </row>
    <row r="47" spans="1:6" s="431" customFormat="1">
      <c r="A47" s="71">
        <f>COUNT($A$5:A46)+1</f>
        <v>15</v>
      </c>
      <c r="B47" s="14" t="s">
        <v>24</v>
      </c>
      <c r="C47" s="447"/>
      <c r="D47" s="513">
        <v>0.05</v>
      </c>
      <c r="E47" s="25"/>
      <c r="F47" s="360">
        <f>SUM(F10:F45)*D47</f>
        <v>0</v>
      </c>
    </row>
    <row r="48" spans="1:6" s="588" customFormat="1">
      <c r="A48" s="71"/>
      <c r="B48" s="23"/>
      <c r="C48" s="15"/>
      <c r="D48" s="360"/>
      <c r="E48" s="360"/>
      <c r="F48" s="111"/>
    </row>
    <row r="49" spans="1:6" s="189" customFormat="1" ht="13.5" thickBot="1">
      <c r="A49" s="77"/>
      <c r="B49" s="78" t="str">
        <f>B1&amp;" skupaj:"</f>
        <v>TESARSKA  DELA skupaj:</v>
      </c>
      <c r="C49" s="475"/>
      <c r="D49" s="476"/>
      <c r="E49" s="590"/>
      <c r="F49" s="387">
        <f>SUM(F10:F47)</f>
        <v>0</v>
      </c>
    </row>
    <row r="50" spans="1:6" s="189" customFormat="1" ht="13.5" thickTop="1">
      <c r="A50" s="79"/>
      <c r="B50" s="80"/>
      <c r="C50" s="477"/>
      <c r="D50" s="478"/>
      <c r="E50" s="388"/>
      <c r="F50" s="388"/>
    </row>
  </sheetData>
  <sheetProtection password="C048" sheet="1" objects="1" scenarios="1" selectLockedCells="1"/>
  <phoneticPr fontId="39" type="noConversion"/>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A49:E49 A6 A9:F9 A7:F7 C1:F1 C6:F6" emptyCellReference="1"/>
  </ignoredErrors>
  <legacyDrawingHF r:id="rId2"/>
</worksheet>
</file>

<file path=xl/worksheets/sheet11.xml><?xml version="1.0" encoding="utf-8"?>
<worksheet xmlns="http://schemas.openxmlformats.org/spreadsheetml/2006/main" xmlns:r="http://schemas.openxmlformats.org/officeDocument/2006/relationships">
  <sheetPr>
    <tabColor theme="3" tint="0.59999389629810485"/>
  </sheetPr>
  <dimension ref="A1:IN126"/>
  <sheetViews>
    <sheetView showZeros="0" view="pageBreakPreview" topLeftCell="A28" zoomScaleNormal="100" zoomScaleSheetLayoutView="100" workbookViewId="0">
      <selection activeCell="E33" sqref="E33"/>
    </sheetView>
  </sheetViews>
  <sheetFormatPr defaultRowHeight="12.75"/>
  <cols>
    <col min="1" max="1" width="6.140625" style="59" customWidth="1"/>
    <col min="2" max="2" width="43.85546875" style="60" customWidth="1"/>
    <col min="3" max="3" width="4.7109375" style="467" customWidth="1"/>
    <col min="4" max="4" width="9.5703125" style="468" customWidth="1"/>
    <col min="5" max="5" width="10.7109375" style="61" customWidth="1"/>
    <col min="6" max="6" width="14.5703125" style="61" customWidth="1"/>
    <col min="7" max="16384" width="9.140625" style="50"/>
  </cols>
  <sheetData>
    <row r="1" spans="1:248" s="591" customFormat="1">
      <c r="A1" s="29" t="s">
        <v>8</v>
      </c>
      <c r="B1" s="104" t="s">
        <v>21</v>
      </c>
      <c r="C1" s="455"/>
      <c r="D1" s="456"/>
      <c r="E1" s="105"/>
      <c r="F1" s="106"/>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row>
    <row r="2" spans="1:248" s="591" customFormat="1">
      <c r="A2" s="29"/>
      <c r="B2" s="31"/>
      <c r="C2" s="455"/>
      <c r="D2" s="456"/>
      <c r="E2" s="105"/>
      <c r="F2" s="106"/>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row>
    <row r="3" spans="1:248" s="591" customFormat="1">
      <c r="A3" s="29"/>
      <c r="B3" s="574" t="s">
        <v>15</v>
      </c>
      <c r="C3" s="455"/>
      <c r="D3" s="456"/>
      <c r="E3" s="105"/>
      <c r="F3" s="106"/>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row>
    <row r="4" spans="1:248" s="591" customFormat="1" ht="38.25">
      <c r="A4" s="29"/>
      <c r="B4" s="592" t="s">
        <v>546</v>
      </c>
      <c r="C4" s="455"/>
      <c r="D4" s="456"/>
      <c r="E4" s="105"/>
      <c r="F4" s="106"/>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row>
    <row r="5" spans="1:248" s="591" customFormat="1" ht="25.5">
      <c r="A5" s="29"/>
      <c r="B5" s="88" t="s">
        <v>547</v>
      </c>
      <c r="C5" s="455"/>
      <c r="D5" s="456"/>
      <c r="E5" s="105"/>
      <c r="F5" s="106"/>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row>
    <row r="6" spans="1:248" s="591" customFormat="1" ht="25.5">
      <c r="A6" s="29"/>
      <c r="B6" s="593" t="s">
        <v>548</v>
      </c>
      <c r="C6" s="455"/>
      <c r="D6" s="456"/>
      <c r="E6" s="105"/>
      <c r="F6" s="106"/>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row>
    <row r="7" spans="1:248" s="591" customFormat="1" ht="25.5">
      <c r="A7" s="29"/>
      <c r="B7" s="88" t="s">
        <v>540</v>
      </c>
      <c r="C7" s="455"/>
      <c r="D7" s="456"/>
      <c r="E7" s="105"/>
      <c r="F7" s="106"/>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row>
    <row r="8" spans="1:248" s="591" customFormat="1">
      <c r="A8" s="29"/>
      <c r="B8" s="31"/>
      <c r="C8" s="455"/>
      <c r="D8" s="456"/>
      <c r="E8" s="105"/>
      <c r="F8" s="106"/>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row>
    <row r="9" spans="1:248" s="594" customFormat="1">
      <c r="A9" s="418" t="s">
        <v>25</v>
      </c>
      <c r="B9" s="419" t="s">
        <v>26</v>
      </c>
      <c r="C9" s="506" t="s">
        <v>11</v>
      </c>
      <c r="D9" s="507" t="s">
        <v>27</v>
      </c>
      <c r="E9" s="420" t="s">
        <v>28</v>
      </c>
      <c r="F9" s="421" t="s">
        <v>29</v>
      </c>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row>
    <row r="10" spans="1:248" s="595" customFormat="1">
      <c r="A10" s="33"/>
      <c r="B10" s="34"/>
      <c r="C10" s="455"/>
      <c r="D10" s="457"/>
      <c r="E10" s="105"/>
      <c r="F10" s="106">
        <f>D10*E10</f>
        <v>0</v>
      </c>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row>
    <row r="11" spans="1:248" s="598" customFormat="1" ht="51">
      <c r="A11" s="596">
        <f>COUNT($A$9:A10)+1</f>
        <v>1</v>
      </c>
      <c r="B11" s="424" t="s">
        <v>142</v>
      </c>
      <c r="C11" s="562" t="s">
        <v>175</v>
      </c>
      <c r="D11" s="563">
        <v>4</v>
      </c>
      <c r="E11" s="384"/>
      <c r="F11" s="597">
        <f t="shared" ref="F11:F56" si="0">D11*E11</f>
        <v>0</v>
      </c>
    </row>
    <row r="12" spans="1:248" s="599" customFormat="1">
      <c r="A12" s="596"/>
      <c r="B12" s="424"/>
      <c r="C12" s="562"/>
      <c r="D12" s="563"/>
      <c r="E12" s="384"/>
      <c r="F12" s="597">
        <f t="shared" si="0"/>
        <v>0</v>
      </c>
    </row>
    <row r="13" spans="1:248" s="599" customFormat="1" ht="89.25">
      <c r="A13" s="596">
        <f>COUNT($A$9:A12)+1</f>
        <v>2</v>
      </c>
      <c r="B13" s="600" t="s">
        <v>494</v>
      </c>
      <c r="C13" s="491" t="s">
        <v>139</v>
      </c>
      <c r="D13" s="601">
        <v>5</v>
      </c>
      <c r="E13" s="622"/>
      <c r="F13" s="597">
        <f t="shared" si="0"/>
        <v>0</v>
      </c>
    </row>
    <row r="14" spans="1:248" s="599" customFormat="1">
      <c r="A14" s="596"/>
      <c r="B14" s="424"/>
      <c r="C14" s="562"/>
      <c r="D14" s="563"/>
      <c r="E14" s="384"/>
      <c r="F14" s="597">
        <f t="shared" si="0"/>
        <v>0</v>
      </c>
    </row>
    <row r="15" spans="1:248" s="598" customFormat="1" ht="65.25" customHeight="1">
      <c r="A15" s="596">
        <f>COUNT($A$9:A14)+1</f>
        <v>3</v>
      </c>
      <c r="B15" s="424" t="s">
        <v>545</v>
      </c>
      <c r="C15" s="562" t="s">
        <v>102</v>
      </c>
      <c r="D15" s="563">
        <v>12</v>
      </c>
      <c r="E15" s="384"/>
      <c r="F15" s="597">
        <f t="shared" si="0"/>
        <v>0</v>
      </c>
    </row>
    <row r="16" spans="1:248" s="598" customFormat="1">
      <c r="A16" s="596"/>
      <c r="B16" s="424"/>
      <c r="C16" s="562"/>
      <c r="D16" s="563"/>
      <c r="E16" s="384"/>
      <c r="F16" s="597">
        <f t="shared" si="0"/>
        <v>0</v>
      </c>
    </row>
    <row r="17" spans="1:6" s="598" customFormat="1" ht="63.75">
      <c r="A17" s="596">
        <f>COUNT($A$9:A16)+1</f>
        <v>4</v>
      </c>
      <c r="B17" s="581" t="s">
        <v>145</v>
      </c>
      <c r="C17" s="511" t="s">
        <v>146</v>
      </c>
      <c r="D17" s="603">
        <v>27.5</v>
      </c>
      <c r="E17" s="578"/>
      <c r="F17" s="597">
        <f t="shared" si="0"/>
        <v>0</v>
      </c>
    </row>
    <row r="18" spans="1:6" s="598" customFormat="1">
      <c r="A18" s="596"/>
      <c r="B18" s="581"/>
      <c r="C18" s="511"/>
      <c r="D18" s="603"/>
      <c r="E18" s="578"/>
      <c r="F18" s="597">
        <f t="shared" si="0"/>
        <v>0</v>
      </c>
    </row>
    <row r="19" spans="1:6" s="598" customFormat="1" ht="78" customHeight="1">
      <c r="A19" s="596">
        <f>COUNT($A$9:A18)+1</f>
        <v>5</v>
      </c>
      <c r="B19" s="108" t="s">
        <v>160</v>
      </c>
      <c r="C19" s="511" t="s">
        <v>146</v>
      </c>
      <c r="D19" s="603">
        <v>103.5</v>
      </c>
      <c r="E19" s="578"/>
      <c r="F19" s="597">
        <f t="shared" si="0"/>
        <v>0</v>
      </c>
    </row>
    <row r="20" spans="1:6" s="598" customFormat="1">
      <c r="A20" s="71"/>
      <c r="B20" s="581"/>
      <c r="C20" s="511"/>
      <c r="D20" s="603"/>
      <c r="E20" s="578"/>
      <c r="F20" s="597">
        <f t="shared" si="0"/>
        <v>0</v>
      </c>
    </row>
    <row r="21" spans="1:6" s="598" customFormat="1" ht="38.25">
      <c r="A21" s="71">
        <f>COUNT($A$9:A20)+1</f>
        <v>6</v>
      </c>
      <c r="B21" s="581" t="s">
        <v>155</v>
      </c>
      <c r="C21" s="511" t="s">
        <v>146</v>
      </c>
      <c r="D21" s="603">
        <v>60</v>
      </c>
      <c r="E21" s="578"/>
      <c r="F21" s="597">
        <f t="shared" si="0"/>
        <v>0</v>
      </c>
    </row>
    <row r="22" spans="1:6" s="598" customFormat="1">
      <c r="A22" s="596"/>
      <c r="B22" s="581"/>
      <c r="C22" s="511"/>
      <c r="D22" s="603"/>
      <c r="E22" s="578"/>
      <c r="F22" s="597">
        <f t="shared" si="0"/>
        <v>0</v>
      </c>
    </row>
    <row r="23" spans="1:6" s="598" customFormat="1" ht="89.25">
      <c r="A23" s="71">
        <f>COUNT($A$9:A22)+1</f>
        <v>7</v>
      </c>
      <c r="B23" s="108" t="s">
        <v>161</v>
      </c>
      <c r="C23" s="511" t="s">
        <v>146</v>
      </c>
      <c r="D23" s="603">
        <v>200</v>
      </c>
      <c r="E23" s="578"/>
      <c r="F23" s="597">
        <f t="shared" si="0"/>
        <v>0</v>
      </c>
    </row>
    <row r="24" spans="1:6" s="598" customFormat="1">
      <c r="A24" s="596"/>
      <c r="B24" s="581"/>
      <c r="C24" s="511"/>
      <c r="D24" s="603"/>
      <c r="E24" s="578"/>
      <c r="F24" s="597">
        <f t="shared" si="0"/>
        <v>0</v>
      </c>
    </row>
    <row r="25" spans="1:6" s="598" customFormat="1" ht="63.75">
      <c r="A25" s="71">
        <f>COUNT($A$9:A24)+1</f>
        <v>8</v>
      </c>
      <c r="B25" s="14" t="s">
        <v>159</v>
      </c>
      <c r="C25" s="458" t="s">
        <v>94</v>
      </c>
      <c r="D25" s="459">
        <v>190</v>
      </c>
      <c r="E25" s="25"/>
      <c r="F25" s="597">
        <f t="shared" si="0"/>
        <v>0</v>
      </c>
    </row>
    <row r="26" spans="1:6" s="598" customFormat="1">
      <c r="A26" s="596"/>
      <c r="B26" s="14"/>
      <c r="C26" s="458"/>
      <c r="D26" s="459"/>
      <c r="E26" s="25"/>
      <c r="F26" s="597">
        <f t="shared" si="0"/>
        <v>0</v>
      </c>
    </row>
    <row r="27" spans="1:6" s="598" customFormat="1" ht="52.5" customHeight="1">
      <c r="A27" s="71">
        <f>COUNT($A$9:A26)+1</f>
        <v>9</v>
      </c>
      <c r="B27" s="14" t="s">
        <v>156</v>
      </c>
      <c r="C27" s="458" t="s">
        <v>94</v>
      </c>
      <c r="D27" s="459">
        <v>267.5</v>
      </c>
      <c r="E27" s="384"/>
      <c r="F27" s="597">
        <f t="shared" si="0"/>
        <v>0</v>
      </c>
    </row>
    <row r="28" spans="1:6" s="598" customFormat="1">
      <c r="A28" s="596"/>
      <c r="B28" s="14"/>
      <c r="C28" s="458"/>
      <c r="D28" s="459"/>
      <c r="E28" s="25"/>
      <c r="F28" s="597">
        <f t="shared" si="0"/>
        <v>0</v>
      </c>
    </row>
    <row r="29" spans="1:6" s="598" customFormat="1" ht="89.25">
      <c r="A29" s="71">
        <f>COUNT($A$9:A28)+1</f>
        <v>10</v>
      </c>
      <c r="B29" s="14" t="s">
        <v>166</v>
      </c>
      <c r="C29" s="458" t="s">
        <v>94</v>
      </c>
      <c r="D29" s="459">
        <v>292</v>
      </c>
      <c r="E29" s="25"/>
      <c r="F29" s="597">
        <f t="shared" si="0"/>
        <v>0</v>
      </c>
    </row>
    <row r="30" spans="1:6" s="598" customFormat="1">
      <c r="A30" s="71"/>
      <c r="B30" s="14"/>
      <c r="C30" s="458"/>
      <c r="D30" s="459"/>
      <c r="E30" s="25"/>
      <c r="F30" s="597">
        <f t="shared" si="0"/>
        <v>0</v>
      </c>
    </row>
    <row r="31" spans="1:6" s="598" customFormat="1" ht="52.5" customHeight="1">
      <c r="A31" s="71">
        <f>COUNT($A$9:A30)+1</f>
        <v>11</v>
      </c>
      <c r="B31" s="108" t="s">
        <v>158</v>
      </c>
      <c r="C31" s="458" t="s">
        <v>94</v>
      </c>
      <c r="D31" s="460">
        <v>55</v>
      </c>
      <c r="E31" s="110"/>
      <c r="F31" s="597">
        <f t="shared" si="0"/>
        <v>0</v>
      </c>
    </row>
    <row r="32" spans="1:6" s="598" customFormat="1">
      <c r="A32" s="71"/>
      <c r="B32" s="108"/>
      <c r="C32" s="458"/>
      <c r="D32" s="460"/>
      <c r="E32" s="110"/>
      <c r="F32" s="597">
        <f t="shared" si="0"/>
        <v>0</v>
      </c>
    </row>
    <row r="33" spans="1:6" s="598" customFormat="1" ht="63.75">
      <c r="A33" s="71">
        <f>COUNT($A$9:A32)+1</f>
        <v>12</v>
      </c>
      <c r="B33" s="108" t="s">
        <v>167</v>
      </c>
      <c r="C33" s="458" t="s">
        <v>94</v>
      </c>
      <c r="D33" s="460">
        <v>10</v>
      </c>
      <c r="E33" s="110"/>
      <c r="F33" s="597">
        <f t="shared" si="0"/>
        <v>0</v>
      </c>
    </row>
    <row r="34" spans="1:6" s="598" customFormat="1">
      <c r="A34" s="596"/>
      <c r="B34" s="581"/>
      <c r="C34" s="511"/>
      <c r="D34" s="603"/>
      <c r="E34" s="578"/>
      <c r="F34" s="597">
        <f t="shared" si="0"/>
        <v>0</v>
      </c>
    </row>
    <row r="35" spans="1:6" s="606" customFormat="1" ht="25.5">
      <c r="A35" s="71">
        <f>COUNT($A$9:A34)+1</f>
        <v>13</v>
      </c>
      <c r="B35" s="604" t="s">
        <v>549</v>
      </c>
      <c r="C35" s="605" t="s">
        <v>102</v>
      </c>
      <c r="D35" s="603">
        <v>5</v>
      </c>
      <c r="E35" s="578"/>
      <c r="F35" s="597">
        <f t="shared" si="0"/>
        <v>0</v>
      </c>
    </row>
    <row r="36" spans="1:6" s="606" customFormat="1">
      <c r="A36" s="596"/>
      <c r="B36" s="14"/>
      <c r="C36" s="458"/>
      <c r="D36" s="459"/>
      <c r="E36" s="25"/>
      <c r="F36" s="597">
        <f t="shared" si="0"/>
        <v>0</v>
      </c>
    </row>
    <row r="37" spans="1:6" s="606" customFormat="1" ht="25.5">
      <c r="A37" s="71">
        <f>COUNT($A$9:A36)+1</f>
        <v>14</v>
      </c>
      <c r="B37" s="424" t="s">
        <v>157</v>
      </c>
      <c r="C37" s="562" t="s">
        <v>102</v>
      </c>
      <c r="D37" s="563">
        <v>3</v>
      </c>
      <c r="E37" s="384"/>
      <c r="F37" s="597">
        <f t="shared" si="0"/>
        <v>0</v>
      </c>
    </row>
    <row r="38" spans="1:6" s="606" customFormat="1">
      <c r="A38" s="596"/>
      <c r="B38" s="14"/>
      <c r="C38" s="458"/>
      <c r="D38" s="459"/>
      <c r="E38" s="25"/>
      <c r="F38" s="597">
        <f t="shared" si="0"/>
        <v>0</v>
      </c>
    </row>
    <row r="39" spans="1:6" s="606" customFormat="1" ht="51">
      <c r="A39" s="71">
        <f>COUNT($A$9:A38)+1</f>
        <v>15</v>
      </c>
      <c r="B39" s="581" t="s">
        <v>550</v>
      </c>
      <c r="C39" s="605"/>
      <c r="D39" s="603"/>
      <c r="E39" s="578"/>
      <c r="F39" s="597">
        <f t="shared" si="0"/>
        <v>0</v>
      </c>
    </row>
    <row r="40" spans="1:6" s="606" customFormat="1" ht="14.25">
      <c r="A40" s="596"/>
      <c r="B40" s="581" t="s">
        <v>147</v>
      </c>
      <c r="C40" s="605" t="s">
        <v>139</v>
      </c>
      <c r="D40" s="603">
        <v>80</v>
      </c>
      <c r="E40" s="578"/>
      <c r="F40" s="597">
        <f t="shared" si="0"/>
        <v>0</v>
      </c>
    </row>
    <row r="41" spans="1:6" s="606" customFormat="1" ht="14.25">
      <c r="A41" s="596"/>
      <c r="B41" s="581" t="s">
        <v>148</v>
      </c>
      <c r="C41" s="605" t="s">
        <v>139</v>
      </c>
      <c r="D41" s="603">
        <v>60</v>
      </c>
      <c r="E41" s="578"/>
      <c r="F41" s="597">
        <f t="shared" si="0"/>
        <v>0</v>
      </c>
    </row>
    <row r="42" spans="1:6" s="606" customFormat="1" ht="14.25">
      <c r="A42" s="596"/>
      <c r="B42" s="581" t="s">
        <v>149</v>
      </c>
      <c r="C42" s="605" t="s">
        <v>139</v>
      </c>
      <c r="D42" s="603">
        <v>60</v>
      </c>
      <c r="E42" s="578"/>
      <c r="F42" s="597">
        <f t="shared" si="0"/>
        <v>0</v>
      </c>
    </row>
    <row r="43" spans="1:6" s="606" customFormat="1">
      <c r="A43" s="596"/>
      <c r="B43" s="581"/>
      <c r="C43" s="605"/>
      <c r="D43" s="603"/>
      <c r="E43" s="578"/>
      <c r="F43" s="597">
        <f t="shared" si="0"/>
        <v>0</v>
      </c>
    </row>
    <row r="44" spans="1:6" s="606" customFormat="1" ht="51">
      <c r="A44" s="71">
        <f>COUNT($A$9:A43)+1</f>
        <v>16</v>
      </c>
      <c r="B44" s="581" t="s">
        <v>150</v>
      </c>
      <c r="C44" s="605"/>
      <c r="D44" s="603"/>
      <c r="E44" s="578"/>
      <c r="F44" s="597">
        <f t="shared" si="0"/>
        <v>0</v>
      </c>
    </row>
    <row r="45" spans="1:6" s="606" customFormat="1" ht="14.25">
      <c r="A45" s="596"/>
      <c r="B45" s="581" t="s">
        <v>147</v>
      </c>
      <c r="C45" s="605" t="s">
        <v>139</v>
      </c>
      <c r="D45" s="603">
        <v>10</v>
      </c>
      <c r="E45" s="578"/>
      <c r="F45" s="597">
        <f t="shared" si="0"/>
        <v>0</v>
      </c>
    </row>
    <row r="46" spans="1:6" s="606" customFormat="1" ht="14.25">
      <c r="A46" s="596"/>
      <c r="B46" s="581" t="s">
        <v>148</v>
      </c>
      <c r="C46" s="605" t="s">
        <v>139</v>
      </c>
      <c r="D46" s="603">
        <v>10</v>
      </c>
      <c r="E46" s="578"/>
      <c r="F46" s="597">
        <f t="shared" si="0"/>
        <v>0</v>
      </c>
    </row>
    <row r="47" spans="1:6" s="606" customFormat="1" ht="14.25">
      <c r="A47" s="596"/>
      <c r="B47" s="581" t="s">
        <v>149</v>
      </c>
      <c r="C47" s="605" t="s">
        <v>139</v>
      </c>
      <c r="D47" s="603">
        <v>5</v>
      </c>
      <c r="E47" s="578"/>
      <c r="F47" s="597">
        <f t="shared" si="0"/>
        <v>0</v>
      </c>
    </row>
    <row r="48" spans="1:6" s="606" customFormat="1">
      <c r="A48" s="596"/>
      <c r="B48" s="581"/>
      <c r="C48" s="605"/>
      <c r="D48" s="603"/>
      <c r="E48" s="578"/>
      <c r="F48" s="597">
        <f t="shared" si="0"/>
        <v>0</v>
      </c>
    </row>
    <row r="49" spans="1:248" s="606" customFormat="1" ht="25.5">
      <c r="A49" s="71">
        <f>COUNT($A$9:A48)+1</f>
        <v>17</v>
      </c>
      <c r="B49" s="581" t="s">
        <v>151</v>
      </c>
      <c r="C49" s="491"/>
      <c r="D49" s="603"/>
      <c r="E49" s="578"/>
      <c r="F49" s="597">
        <f t="shared" si="0"/>
        <v>0</v>
      </c>
    </row>
    <row r="50" spans="1:248" s="606" customFormat="1">
      <c r="A50" s="596"/>
      <c r="B50" s="607" t="s">
        <v>483</v>
      </c>
      <c r="C50" s="491" t="s">
        <v>102</v>
      </c>
      <c r="D50" s="608">
        <v>10</v>
      </c>
      <c r="E50" s="578"/>
      <c r="F50" s="597">
        <f t="shared" si="0"/>
        <v>0</v>
      </c>
    </row>
    <row r="51" spans="1:248" s="606" customFormat="1">
      <c r="A51" s="596"/>
      <c r="B51" s="607" t="s">
        <v>484</v>
      </c>
      <c r="C51" s="491" t="s">
        <v>102</v>
      </c>
      <c r="D51" s="608">
        <v>5</v>
      </c>
      <c r="E51" s="578"/>
      <c r="F51" s="597">
        <f t="shared" si="0"/>
        <v>0</v>
      </c>
    </row>
    <row r="52" spans="1:248" s="606" customFormat="1">
      <c r="A52" s="596"/>
      <c r="B52" s="607"/>
      <c r="C52" s="491"/>
      <c r="D52" s="608"/>
      <c r="E52" s="578"/>
      <c r="F52" s="597">
        <f t="shared" si="0"/>
        <v>0</v>
      </c>
    </row>
    <row r="53" spans="1:248" s="606" customFormat="1" ht="25.5">
      <c r="A53" s="71">
        <f>COUNT($A$9:A52)+1</f>
        <v>18</v>
      </c>
      <c r="B53" s="24" t="s">
        <v>152</v>
      </c>
      <c r="C53" s="491"/>
      <c r="D53" s="508"/>
      <c r="E53" s="578"/>
      <c r="F53" s="597">
        <f t="shared" si="0"/>
        <v>0</v>
      </c>
    </row>
    <row r="54" spans="1:248" s="606" customFormat="1">
      <c r="A54" s="596"/>
      <c r="B54" s="609" t="s">
        <v>153</v>
      </c>
      <c r="C54" s="491" t="s">
        <v>4</v>
      </c>
      <c r="D54" s="603">
        <v>200</v>
      </c>
      <c r="E54" s="578"/>
      <c r="F54" s="597">
        <f t="shared" si="0"/>
        <v>0</v>
      </c>
    </row>
    <row r="55" spans="1:248" s="606" customFormat="1">
      <c r="A55" s="596"/>
      <c r="B55" s="609" t="s">
        <v>154</v>
      </c>
      <c r="C55" s="491" t="s">
        <v>4</v>
      </c>
      <c r="D55" s="603">
        <v>200</v>
      </c>
      <c r="E55" s="578"/>
      <c r="F55" s="597">
        <f t="shared" si="0"/>
        <v>0</v>
      </c>
    </row>
    <row r="56" spans="1:248" s="610" customFormat="1">
      <c r="A56" s="596"/>
      <c r="B56" s="424"/>
      <c r="C56" s="562"/>
      <c r="D56" s="562"/>
      <c r="E56" s="384"/>
      <c r="F56" s="597">
        <f t="shared" si="0"/>
        <v>0</v>
      </c>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row>
    <row r="57" spans="1:248" s="431" customFormat="1">
      <c r="A57" s="71">
        <f>COUNT($A$5:A56)+1</f>
        <v>19</v>
      </c>
      <c r="B57" s="14" t="s">
        <v>24</v>
      </c>
      <c r="C57" s="447"/>
      <c r="D57" s="513">
        <v>0.05</v>
      </c>
      <c r="E57" s="25"/>
      <c r="F57" s="360">
        <f>SUM(F11:F55)*D57</f>
        <v>0</v>
      </c>
    </row>
    <row r="58" spans="1:248" s="610" customFormat="1">
      <c r="A58" s="596"/>
      <c r="B58" s="424"/>
      <c r="C58" s="562"/>
      <c r="D58" s="562"/>
      <c r="E58" s="384"/>
      <c r="F58" s="597"/>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row>
    <row r="59" spans="1:248" s="611" customFormat="1" ht="13.5" thickBot="1">
      <c r="A59" s="36"/>
      <c r="B59" s="37" t="str">
        <f>$B$1&amp;" skupaj:"</f>
        <v>ZIDARSKA DELA skupaj:</v>
      </c>
      <c r="C59" s="461"/>
      <c r="D59" s="462"/>
      <c r="E59" s="109"/>
      <c r="F59" s="389">
        <f>SUM(F11:F57)</f>
        <v>0</v>
      </c>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row>
    <row r="60" spans="1:248" s="612" customFormat="1" ht="13.5" thickTop="1">
      <c r="A60" s="53"/>
      <c r="B60" s="54"/>
      <c r="C60" s="463"/>
      <c r="D60" s="464"/>
      <c r="E60" s="48"/>
      <c r="F60" s="49"/>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0"/>
      <c r="ER60" s="50"/>
      <c r="ES60" s="50"/>
      <c r="ET60" s="50"/>
      <c r="EU60" s="50"/>
      <c r="EV60" s="50"/>
      <c r="EW60" s="50"/>
      <c r="EX60" s="50"/>
      <c r="EY60" s="50"/>
      <c r="EZ60" s="50"/>
      <c r="FA60" s="50"/>
      <c r="FB60" s="50"/>
      <c r="FC60" s="50"/>
      <c r="FD60" s="50"/>
      <c r="FE60" s="50"/>
      <c r="FF60" s="50"/>
      <c r="FG60" s="50"/>
      <c r="FH60" s="50"/>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50"/>
      <c r="GR60" s="50"/>
      <c r="GS60" s="50"/>
      <c r="GT60" s="50"/>
      <c r="GU60" s="50"/>
      <c r="GV60" s="50"/>
      <c r="GW60" s="50"/>
      <c r="GX60" s="50"/>
      <c r="GY60" s="50"/>
      <c r="GZ60" s="50"/>
      <c r="HA60" s="50"/>
      <c r="HB60" s="50"/>
      <c r="HC60" s="50"/>
      <c r="HD60" s="50"/>
      <c r="HE60" s="50"/>
      <c r="HF60" s="50"/>
      <c r="HG60" s="50"/>
      <c r="HH60" s="50"/>
      <c r="HI60" s="50"/>
      <c r="HJ60" s="50"/>
      <c r="HK60" s="50"/>
      <c r="HL60" s="50"/>
      <c r="HM60" s="50"/>
      <c r="HN60" s="50"/>
      <c r="HO60" s="50"/>
      <c r="HP60" s="50"/>
      <c r="HQ60" s="50"/>
      <c r="HR60" s="50"/>
      <c r="HS60" s="50"/>
      <c r="HT60" s="50"/>
      <c r="HU60" s="50"/>
      <c r="HV60" s="50"/>
      <c r="HW60" s="50"/>
      <c r="HX60" s="50"/>
      <c r="HY60" s="50"/>
      <c r="HZ60" s="50"/>
      <c r="IA60" s="50"/>
      <c r="IB60" s="50"/>
      <c r="IC60" s="50"/>
      <c r="ID60" s="50"/>
      <c r="IE60" s="50"/>
      <c r="IF60" s="50"/>
      <c r="IG60" s="50"/>
      <c r="IH60" s="50"/>
      <c r="II60" s="50"/>
      <c r="IJ60" s="50"/>
      <c r="IK60" s="50"/>
      <c r="IL60" s="50"/>
      <c r="IM60" s="50"/>
      <c r="IN60" s="50"/>
    </row>
    <row r="61" spans="1:248" s="617" customFormat="1">
      <c r="A61" s="613"/>
      <c r="B61" s="614"/>
      <c r="C61" s="615"/>
      <c r="D61" s="499"/>
      <c r="E61" s="616"/>
      <c r="F61" s="569"/>
    </row>
    <row r="62" spans="1:248" s="618" customFormat="1">
      <c r="A62" s="53"/>
      <c r="B62" s="51"/>
      <c r="C62" s="465"/>
      <c r="D62" s="466"/>
      <c r="E62" s="48"/>
      <c r="F62" s="49"/>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row>
    <row r="63" spans="1:248" s="619" customFormat="1">
      <c r="A63" s="53"/>
      <c r="B63" s="55"/>
      <c r="C63" s="463"/>
      <c r="D63" s="466"/>
      <c r="E63" s="48"/>
      <c r="F63" s="49"/>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row>
    <row r="64" spans="1:248" s="619" customFormat="1">
      <c r="A64" s="53"/>
      <c r="B64" s="56"/>
      <c r="C64" s="463"/>
      <c r="D64" s="464"/>
      <c r="E64" s="48"/>
      <c r="F64" s="49"/>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0"/>
      <c r="HB64" s="50"/>
      <c r="HC64" s="50"/>
      <c r="HD64" s="50"/>
      <c r="HE64" s="50"/>
      <c r="HF64" s="50"/>
      <c r="HG64" s="50"/>
      <c r="HH64" s="50"/>
      <c r="HI64" s="50"/>
      <c r="HJ64" s="50"/>
      <c r="HK64" s="50"/>
      <c r="HL64" s="50"/>
      <c r="HM64" s="50"/>
      <c r="HN64" s="50"/>
      <c r="HO64" s="50"/>
      <c r="HP64" s="50"/>
      <c r="HQ64" s="50"/>
      <c r="HR64" s="50"/>
      <c r="HS64" s="50"/>
      <c r="HT64" s="50"/>
      <c r="HU64" s="50"/>
      <c r="HV64" s="50"/>
      <c r="HW64" s="50"/>
      <c r="HX64" s="50"/>
      <c r="HY64" s="50"/>
      <c r="HZ64" s="50"/>
      <c r="IA64" s="50"/>
      <c r="IB64" s="50"/>
      <c r="IC64" s="50"/>
      <c r="ID64" s="50"/>
      <c r="IE64" s="50"/>
      <c r="IF64" s="50"/>
      <c r="IG64" s="50"/>
      <c r="IH64" s="50"/>
      <c r="II64" s="50"/>
      <c r="IJ64" s="50"/>
      <c r="IK64" s="50"/>
      <c r="IL64" s="50"/>
      <c r="IM64" s="50"/>
      <c r="IN64" s="50"/>
    </row>
    <row r="65" spans="1:248" s="619" customFormat="1">
      <c r="A65" s="53"/>
      <c r="B65" s="51"/>
      <c r="C65" s="463"/>
      <c r="D65" s="464"/>
      <c r="E65" s="48"/>
      <c r="F65" s="49"/>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0"/>
      <c r="HB65" s="50"/>
      <c r="HC65" s="50"/>
      <c r="HD65" s="50"/>
      <c r="HE65" s="50"/>
      <c r="HF65" s="50"/>
      <c r="HG65" s="50"/>
      <c r="HH65" s="50"/>
      <c r="HI65" s="50"/>
      <c r="HJ65" s="50"/>
      <c r="HK65" s="50"/>
      <c r="HL65" s="50"/>
      <c r="HM65" s="50"/>
      <c r="HN65" s="50"/>
      <c r="HO65" s="50"/>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row>
    <row r="66" spans="1:248" s="618" customFormat="1">
      <c r="A66" s="53"/>
      <c r="B66" s="54"/>
      <c r="C66" s="463"/>
      <c r="D66" s="464"/>
      <c r="E66" s="48"/>
      <c r="F66" s="49"/>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X66" s="50"/>
      <c r="FY66" s="50"/>
      <c r="FZ66" s="50"/>
      <c r="GA66" s="50"/>
      <c r="GB66" s="50"/>
      <c r="GC66" s="50"/>
      <c r="GD66" s="50"/>
      <c r="GE66" s="50"/>
      <c r="GF66" s="50"/>
      <c r="GG66" s="50"/>
      <c r="GH66" s="50"/>
      <c r="GI66" s="50"/>
      <c r="GJ66" s="50"/>
      <c r="GK66" s="50"/>
      <c r="GL66" s="50"/>
      <c r="GM66" s="50"/>
      <c r="GN66" s="50"/>
      <c r="GO66" s="50"/>
      <c r="GP66" s="50"/>
      <c r="GQ66" s="50"/>
      <c r="GR66" s="50"/>
      <c r="GS66" s="50"/>
      <c r="GT66" s="50"/>
      <c r="GU66" s="50"/>
      <c r="GV66" s="50"/>
      <c r="GW66" s="50"/>
      <c r="GX66" s="50"/>
      <c r="GY66" s="50"/>
      <c r="GZ66" s="50"/>
      <c r="HA66" s="50"/>
      <c r="HB66" s="50"/>
      <c r="HC66" s="50"/>
      <c r="HD66" s="50"/>
      <c r="HE66" s="50"/>
      <c r="HF66" s="50"/>
      <c r="HG66" s="50"/>
      <c r="HH66" s="50"/>
      <c r="HI66" s="50"/>
      <c r="HJ66" s="50"/>
      <c r="HK66" s="50"/>
      <c r="HL66" s="50"/>
      <c r="HM66" s="50"/>
      <c r="HN66" s="50"/>
      <c r="HO66" s="50"/>
      <c r="HP66" s="50"/>
      <c r="HQ66" s="50"/>
      <c r="HR66" s="50"/>
      <c r="HS66" s="50"/>
      <c r="HT66" s="50"/>
      <c r="HU66" s="50"/>
      <c r="HV66" s="50"/>
      <c r="HW66" s="50"/>
      <c r="HX66" s="50"/>
      <c r="HY66" s="50"/>
      <c r="HZ66" s="50"/>
      <c r="IA66" s="50"/>
      <c r="IB66" s="50"/>
      <c r="IC66" s="50"/>
      <c r="ID66" s="50"/>
      <c r="IE66" s="50"/>
      <c r="IF66" s="50"/>
      <c r="IG66" s="50"/>
      <c r="IH66" s="50"/>
      <c r="II66" s="50"/>
      <c r="IJ66" s="50"/>
      <c r="IK66" s="50"/>
      <c r="IL66" s="50"/>
      <c r="IM66" s="50"/>
      <c r="IN66" s="50"/>
    </row>
    <row r="67" spans="1:248" s="619" customFormat="1">
      <c r="A67" s="53"/>
      <c r="B67" s="54"/>
      <c r="C67" s="463"/>
      <c r="D67" s="466"/>
      <c r="E67" s="48"/>
      <c r="F67" s="49"/>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row>
    <row r="68" spans="1:248" s="619" customFormat="1">
      <c r="A68" s="53"/>
      <c r="B68" s="57"/>
      <c r="C68" s="463"/>
      <c r="D68" s="464"/>
      <c r="E68" s="48"/>
      <c r="F68" s="49"/>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50"/>
      <c r="EK68" s="50"/>
      <c r="EL68" s="50"/>
      <c r="EM68" s="50"/>
      <c r="EN68" s="50"/>
      <c r="EO68" s="50"/>
      <c r="EP68" s="50"/>
      <c r="EQ68" s="50"/>
      <c r="ER68" s="50"/>
      <c r="ES68" s="50"/>
      <c r="ET68" s="50"/>
      <c r="EU68" s="50"/>
      <c r="EV68" s="50"/>
      <c r="EW68" s="50"/>
      <c r="EX68" s="50"/>
      <c r="EY68" s="50"/>
      <c r="EZ68" s="50"/>
      <c r="FA68" s="50"/>
      <c r="FB68" s="50"/>
      <c r="FC68" s="50"/>
      <c r="FD68" s="50"/>
      <c r="FE68" s="50"/>
      <c r="FF68" s="50"/>
      <c r="FG68" s="50"/>
      <c r="FH68" s="50"/>
      <c r="FI68" s="50"/>
      <c r="FJ68" s="50"/>
      <c r="FK68" s="50"/>
      <c r="FL68" s="50"/>
      <c r="FM68" s="50"/>
      <c r="FN68" s="50"/>
      <c r="FO68" s="50"/>
      <c r="FP68" s="50"/>
      <c r="FQ68" s="50"/>
      <c r="FR68" s="50"/>
      <c r="FS68" s="50"/>
      <c r="FT68" s="50"/>
      <c r="FU68" s="50"/>
      <c r="FV68" s="50"/>
      <c r="FW68" s="50"/>
      <c r="FX68" s="50"/>
      <c r="FY68" s="50"/>
      <c r="FZ68" s="50"/>
      <c r="GA68" s="50"/>
      <c r="GB68" s="50"/>
      <c r="GC68" s="50"/>
      <c r="GD68" s="50"/>
      <c r="GE68" s="50"/>
      <c r="GF68" s="50"/>
      <c r="GG68" s="50"/>
      <c r="GH68" s="50"/>
      <c r="GI68" s="50"/>
      <c r="GJ68" s="50"/>
      <c r="GK68" s="50"/>
      <c r="GL68" s="50"/>
      <c r="GM68" s="50"/>
      <c r="GN68" s="50"/>
      <c r="GO68" s="50"/>
      <c r="GP68" s="50"/>
      <c r="GQ68" s="50"/>
      <c r="GR68" s="50"/>
      <c r="GS68" s="50"/>
      <c r="GT68" s="50"/>
      <c r="GU68" s="50"/>
      <c r="GV68" s="50"/>
      <c r="GW68" s="50"/>
      <c r="GX68" s="50"/>
      <c r="GY68" s="50"/>
      <c r="GZ68" s="50"/>
      <c r="HA68" s="50"/>
      <c r="HB68" s="50"/>
      <c r="HC68" s="50"/>
      <c r="HD68" s="50"/>
      <c r="HE68" s="50"/>
      <c r="HF68" s="50"/>
      <c r="HG68" s="50"/>
      <c r="HH68" s="50"/>
      <c r="HI68" s="50"/>
      <c r="HJ68" s="50"/>
      <c r="HK68" s="50"/>
      <c r="HL68" s="50"/>
      <c r="HM68" s="50"/>
      <c r="HN68" s="50"/>
      <c r="HO68" s="50"/>
      <c r="HP68" s="50"/>
      <c r="HQ68" s="50"/>
      <c r="HR68" s="50"/>
      <c r="HS68" s="50"/>
      <c r="HT68" s="50"/>
      <c r="HU68" s="50"/>
      <c r="HV68" s="50"/>
      <c r="HW68" s="50"/>
      <c r="HX68" s="50"/>
      <c r="HY68" s="50"/>
      <c r="HZ68" s="50"/>
      <c r="IA68" s="50"/>
      <c r="IB68" s="50"/>
      <c r="IC68" s="50"/>
      <c r="ID68" s="50"/>
      <c r="IE68" s="50"/>
      <c r="IF68" s="50"/>
      <c r="IG68" s="50"/>
      <c r="IH68" s="50"/>
      <c r="II68" s="50"/>
      <c r="IJ68" s="50"/>
      <c r="IK68" s="50"/>
      <c r="IL68" s="50"/>
      <c r="IM68" s="50"/>
      <c r="IN68" s="50"/>
    </row>
    <row r="69" spans="1:248" s="619" customFormat="1">
      <c r="A69" s="53"/>
      <c r="B69" s="51"/>
      <c r="C69" s="465"/>
      <c r="D69" s="466"/>
      <c r="E69" s="48"/>
      <c r="F69" s="49"/>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c r="EO69" s="50"/>
      <c r="EP69" s="50"/>
      <c r="EQ69" s="50"/>
      <c r="ER69" s="50"/>
      <c r="ES69" s="50"/>
      <c r="ET69" s="50"/>
      <c r="EU69" s="50"/>
      <c r="EV69" s="50"/>
      <c r="EW69" s="50"/>
      <c r="EX69" s="50"/>
      <c r="EY69" s="50"/>
      <c r="EZ69" s="50"/>
      <c r="FA69" s="50"/>
      <c r="FB69" s="50"/>
      <c r="FC69" s="50"/>
      <c r="FD69" s="50"/>
      <c r="FE69" s="50"/>
      <c r="FF69" s="50"/>
      <c r="FG69" s="50"/>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0"/>
      <c r="HB69" s="50"/>
      <c r="HC69" s="50"/>
      <c r="HD69" s="50"/>
      <c r="HE69" s="50"/>
      <c r="HF69" s="50"/>
      <c r="HG69" s="50"/>
      <c r="HH69" s="50"/>
      <c r="HI69" s="50"/>
      <c r="HJ69" s="50"/>
      <c r="HK69" s="50"/>
      <c r="HL69" s="50"/>
      <c r="HM69" s="50"/>
      <c r="HN69" s="50"/>
      <c r="HO69" s="50"/>
      <c r="HP69" s="50"/>
      <c r="HQ69" s="50"/>
      <c r="HR69" s="50"/>
      <c r="HS69" s="50"/>
      <c r="HT69" s="50"/>
      <c r="HU69" s="50"/>
      <c r="HV69" s="50"/>
      <c r="HW69" s="50"/>
      <c r="HX69" s="50"/>
      <c r="HY69" s="50"/>
      <c r="HZ69" s="50"/>
      <c r="IA69" s="50"/>
      <c r="IB69" s="50"/>
      <c r="IC69" s="50"/>
      <c r="ID69" s="50"/>
      <c r="IE69" s="50"/>
      <c r="IF69" s="50"/>
      <c r="IG69" s="50"/>
      <c r="IH69" s="50"/>
      <c r="II69" s="50"/>
      <c r="IJ69" s="50"/>
      <c r="IK69" s="50"/>
      <c r="IL69" s="50"/>
      <c r="IM69" s="50"/>
      <c r="IN69" s="50"/>
    </row>
    <row r="70" spans="1:248" s="619" customFormat="1">
      <c r="A70" s="53"/>
      <c r="B70" s="55"/>
      <c r="C70" s="463"/>
      <c r="D70" s="466"/>
      <c r="E70" s="48"/>
      <c r="F70" s="49"/>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c r="EO70" s="50"/>
      <c r="EP70" s="50"/>
      <c r="EQ70" s="50"/>
      <c r="ER70" s="50"/>
      <c r="ES70" s="50"/>
      <c r="ET70" s="50"/>
      <c r="EU70" s="50"/>
      <c r="EV70" s="50"/>
      <c r="EW70" s="50"/>
      <c r="EX70" s="50"/>
      <c r="EY70" s="50"/>
      <c r="EZ70" s="50"/>
      <c r="FA70" s="50"/>
      <c r="FB70" s="50"/>
      <c r="FC70" s="50"/>
      <c r="FD70" s="50"/>
      <c r="FE70" s="50"/>
      <c r="FF70" s="50"/>
      <c r="FG70" s="50"/>
      <c r="FH70" s="50"/>
      <c r="FI70" s="50"/>
      <c r="FJ70" s="50"/>
      <c r="FK70" s="50"/>
      <c r="FL70" s="50"/>
      <c r="FM70" s="50"/>
      <c r="FN70" s="50"/>
      <c r="FO70" s="50"/>
      <c r="FP70" s="50"/>
      <c r="FQ70" s="50"/>
      <c r="FR70" s="50"/>
      <c r="FS70" s="50"/>
      <c r="FT70" s="50"/>
      <c r="FU70" s="50"/>
      <c r="FV70" s="50"/>
      <c r="FW70" s="50"/>
      <c r="FX70" s="50"/>
      <c r="FY70" s="50"/>
      <c r="FZ70" s="50"/>
      <c r="GA70" s="50"/>
      <c r="GB70" s="50"/>
      <c r="GC70" s="50"/>
      <c r="GD70" s="50"/>
      <c r="GE70" s="50"/>
      <c r="GF70" s="50"/>
      <c r="GG70" s="50"/>
      <c r="GH70" s="50"/>
      <c r="GI70" s="50"/>
      <c r="GJ70" s="50"/>
      <c r="GK70" s="50"/>
      <c r="GL70" s="50"/>
      <c r="GM70" s="50"/>
      <c r="GN70" s="50"/>
      <c r="GO70" s="50"/>
      <c r="GP70" s="50"/>
      <c r="GQ70" s="50"/>
      <c r="GR70" s="50"/>
      <c r="GS70" s="50"/>
      <c r="GT70" s="50"/>
      <c r="GU70" s="50"/>
      <c r="GV70" s="50"/>
      <c r="GW70" s="50"/>
      <c r="GX70" s="50"/>
      <c r="GY70" s="50"/>
      <c r="GZ70" s="50"/>
      <c r="HA70" s="50"/>
      <c r="HB70" s="50"/>
      <c r="HC70" s="50"/>
      <c r="HD70" s="50"/>
      <c r="HE70" s="50"/>
      <c r="HF70" s="50"/>
      <c r="HG70" s="50"/>
      <c r="HH70" s="50"/>
      <c r="HI70" s="50"/>
      <c r="HJ70" s="50"/>
      <c r="HK70" s="50"/>
      <c r="HL70" s="50"/>
      <c r="HM70" s="50"/>
      <c r="HN70" s="50"/>
      <c r="HO70" s="50"/>
      <c r="HP70" s="50"/>
      <c r="HQ70" s="50"/>
      <c r="HR70" s="50"/>
      <c r="HS70" s="50"/>
      <c r="HT70" s="50"/>
      <c r="HU70" s="50"/>
      <c r="HV70" s="50"/>
      <c r="HW70" s="50"/>
      <c r="HX70" s="50"/>
      <c r="HY70" s="50"/>
      <c r="HZ70" s="50"/>
      <c r="IA70" s="50"/>
      <c r="IB70" s="50"/>
      <c r="IC70" s="50"/>
      <c r="ID70" s="50"/>
      <c r="IE70" s="50"/>
      <c r="IF70" s="50"/>
      <c r="IG70" s="50"/>
      <c r="IH70" s="50"/>
      <c r="II70" s="50"/>
      <c r="IJ70" s="50"/>
      <c r="IK70" s="50"/>
      <c r="IL70" s="50"/>
      <c r="IM70" s="50"/>
      <c r="IN70" s="50"/>
    </row>
    <row r="71" spans="1:248" s="619" customFormat="1">
      <c r="A71" s="53"/>
      <c r="B71" s="56"/>
      <c r="C71" s="463"/>
      <c r="D71" s="464"/>
      <c r="E71" s="48"/>
      <c r="F71" s="49"/>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c r="EO71" s="50"/>
      <c r="EP71" s="50"/>
      <c r="EQ71" s="50"/>
      <c r="ER71" s="50"/>
      <c r="ES71" s="50"/>
      <c r="ET71" s="50"/>
      <c r="EU71" s="50"/>
      <c r="EV71" s="50"/>
      <c r="EW71" s="50"/>
      <c r="EX71" s="50"/>
      <c r="EY71" s="50"/>
      <c r="EZ71" s="50"/>
      <c r="FA71" s="50"/>
      <c r="FB71" s="50"/>
      <c r="FC71" s="50"/>
      <c r="FD71" s="50"/>
      <c r="FE71" s="50"/>
      <c r="FF71" s="50"/>
      <c r="FG71" s="50"/>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0"/>
      <c r="HB71" s="50"/>
      <c r="HC71" s="50"/>
      <c r="HD71" s="50"/>
      <c r="HE71" s="50"/>
      <c r="HF71" s="50"/>
      <c r="HG71" s="50"/>
      <c r="HH71" s="50"/>
      <c r="HI71" s="50"/>
      <c r="HJ71" s="50"/>
      <c r="HK71" s="50"/>
      <c r="HL71" s="50"/>
      <c r="HM71" s="50"/>
      <c r="HN71" s="50"/>
      <c r="HO71" s="50"/>
      <c r="HP71" s="50"/>
      <c r="HQ71" s="50"/>
      <c r="HR71" s="50"/>
      <c r="HS71" s="50"/>
      <c r="HT71" s="50"/>
      <c r="HU71" s="50"/>
      <c r="HV71" s="50"/>
      <c r="HW71" s="50"/>
      <c r="HX71" s="50"/>
      <c r="HY71" s="50"/>
      <c r="HZ71" s="50"/>
      <c r="IA71" s="50"/>
      <c r="IB71" s="50"/>
      <c r="IC71" s="50"/>
      <c r="ID71" s="50"/>
      <c r="IE71" s="50"/>
      <c r="IF71" s="50"/>
      <c r="IG71" s="50"/>
      <c r="IH71" s="50"/>
      <c r="II71" s="50"/>
      <c r="IJ71" s="50"/>
      <c r="IK71" s="50"/>
      <c r="IL71" s="50"/>
      <c r="IM71" s="50"/>
      <c r="IN71" s="50"/>
    </row>
    <row r="72" spans="1:248" s="620" customFormat="1">
      <c r="A72" s="53"/>
      <c r="B72" s="58"/>
      <c r="C72" s="463"/>
      <c r="D72" s="464"/>
      <c r="E72" s="48"/>
      <c r="F72" s="49"/>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0"/>
      <c r="GS72" s="50"/>
      <c r="GT72" s="50"/>
      <c r="GU72" s="50"/>
      <c r="GV72" s="50"/>
      <c r="GW72" s="50"/>
      <c r="GX72" s="50"/>
      <c r="GY72" s="50"/>
      <c r="GZ72" s="50"/>
      <c r="HA72" s="50"/>
      <c r="HB72" s="50"/>
      <c r="HC72" s="50"/>
      <c r="HD72" s="50"/>
      <c r="HE72" s="50"/>
      <c r="HF72" s="50"/>
      <c r="HG72" s="50"/>
      <c r="HH72" s="50"/>
      <c r="HI72" s="50"/>
      <c r="HJ72" s="50"/>
      <c r="HK72" s="50"/>
      <c r="HL72" s="50"/>
      <c r="HM72" s="50"/>
      <c r="HN72" s="50"/>
      <c r="HO72" s="50"/>
      <c r="HP72" s="50"/>
      <c r="HQ72" s="50"/>
      <c r="HR72" s="50"/>
      <c r="HS72" s="50"/>
      <c r="HT72" s="50"/>
      <c r="HU72" s="50"/>
      <c r="HV72" s="50"/>
      <c r="HW72" s="50"/>
      <c r="HX72" s="50"/>
      <c r="HY72" s="50"/>
      <c r="HZ72" s="50"/>
      <c r="IA72" s="50"/>
      <c r="IB72" s="50"/>
      <c r="IC72" s="50"/>
      <c r="ID72" s="50"/>
      <c r="IE72" s="50"/>
      <c r="IF72" s="50"/>
      <c r="IG72" s="50"/>
      <c r="IH72" s="50"/>
      <c r="II72" s="50"/>
      <c r="IJ72" s="50"/>
      <c r="IK72" s="50"/>
      <c r="IL72" s="50"/>
      <c r="IM72" s="50"/>
      <c r="IN72" s="50"/>
    </row>
    <row r="73" spans="1:248" s="621" customFormat="1" ht="129" customHeight="1">
      <c r="A73" s="53"/>
      <c r="B73" s="51"/>
      <c r="C73" s="465"/>
      <c r="D73" s="466"/>
      <c r="E73" s="48"/>
      <c r="F73" s="49"/>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row>
    <row r="74" spans="1:248" s="621" customFormat="1">
      <c r="A74" s="59"/>
      <c r="B74" s="60"/>
      <c r="C74" s="467"/>
      <c r="D74" s="468"/>
      <c r="E74" s="61"/>
      <c r="F74" s="61"/>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0"/>
      <c r="HB74" s="50"/>
      <c r="HC74" s="50"/>
      <c r="HD74" s="50"/>
      <c r="HE74" s="50"/>
      <c r="HF74" s="50"/>
      <c r="HG74" s="50"/>
      <c r="HH74" s="50"/>
      <c r="HI74" s="50"/>
      <c r="HJ74" s="50"/>
      <c r="HK74" s="50"/>
      <c r="HL74" s="50"/>
      <c r="HM74" s="50"/>
      <c r="HN74" s="50"/>
      <c r="HO74" s="50"/>
      <c r="HP74" s="50"/>
      <c r="HQ74" s="50"/>
      <c r="HR74" s="50"/>
      <c r="HS74" s="50"/>
      <c r="HT74" s="50"/>
      <c r="HU74" s="50"/>
      <c r="HV74" s="50"/>
      <c r="HW74" s="50"/>
      <c r="HX74" s="50"/>
      <c r="HY74" s="50"/>
      <c r="HZ74" s="50"/>
      <c r="IA74" s="50"/>
      <c r="IB74" s="50"/>
      <c r="IC74" s="50"/>
      <c r="ID74" s="50"/>
      <c r="IE74" s="50"/>
      <c r="IF74" s="50"/>
      <c r="IG74" s="50"/>
      <c r="IH74" s="50"/>
      <c r="II74" s="50"/>
      <c r="IJ74" s="50"/>
      <c r="IK74" s="50"/>
      <c r="IL74" s="50"/>
      <c r="IM74" s="50"/>
      <c r="IN74" s="50"/>
    </row>
    <row r="75" spans="1:248" s="621" customFormat="1">
      <c r="A75" s="59"/>
      <c r="B75" s="60"/>
      <c r="C75" s="467"/>
      <c r="D75" s="468"/>
      <c r="E75" s="61"/>
      <c r="F75" s="61"/>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row>
    <row r="76" spans="1:248" s="621" customFormat="1">
      <c r="A76" s="59"/>
      <c r="B76" s="60"/>
      <c r="C76" s="467"/>
      <c r="D76" s="468"/>
      <c r="E76" s="61"/>
      <c r="F76" s="61"/>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0"/>
      <c r="EJ76" s="50"/>
      <c r="EK76" s="50"/>
      <c r="EL76" s="50"/>
      <c r="EM76" s="50"/>
      <c r="EN76" s="50"/>
      <c r="EO76" s="50"/>
      <c r="EP76" s="50"/>
      <c r="EQ76" s="50"/>
      <c r="ER76" s="50"/>
      <c r="ES76" s="50"/>
      <c r="ET76" s="50"/>
      <c r="EU76" s="50"/>
      <c r="EV76" s="50"/>
      <c r="EW76" s="50"/>
      <c r="EX76" s="50"/>
      <c r="EY76" s="50"/>
      <c r="EZ76" s="50"/>
      <c r="FA76" s="50"/>
      <c r="FB76" s="50"/>
      <c r="FC76" s="50"/>
      <c r="FD76" s="50"/>
      <c r="FE76" s="50"/>
      <c r="FF76" s="50"/>
      <c r="FG76" s="50"/>
      <c r="FH76" s="50"/>
      <c r="FI76" s="50"/>
      <c r="FJ76" s="50"/>
      <c r="FK76" s="50"/>
      <c r="FL76" s="50"/>
      <c r="FM76" s="50"/>
      <c r="FN76" s="50"/>
      <c r="FO76" s="50"/>
      <c r="FP76" s="50"/>
      <c r="FQ76" s="50"/>
      <c r="FR76" s="50"/>
      <c r="FS76" s="50"/>
      <c r="FT76" s="50"/>
      <c r="FU76" s="50"/>
      <c r="FV76" s="50"/>
      <c r="FW76" s="50"/>
      <c r="FX76" s="50"/>
      <c r="FY76" s="50"/>
      <c r="FZ76" s="50"/>
      <c r="GA76" s="50"/>
      <c r="GB76" s="50"/>
      <c r="GC76" s="50"/>
      <c r="GD76" s="50"/>
      <c r="GE76" s="50"/>
      <c r="GF76" s="50"/>
      <c r="GG76" s="50"/>
      <c r="GH76" s="50"/>
      <c r="GI76" s="50"/>
      <c r="GJ76" s="50"/>
      <c r="GK76" s="50"/>
      <c r="GL76" s="50"/>
      <c r="GM76" s="50"/>
      <c r="GN76" s="50"/>
      <c r="GO76" s="50"/>
      <c r="GP76" s="50"/>
      <c r="GQ76" s="50"/>
      <c r="GR76" s="50"/>
      <c r="GS76" s="50"/>
      <c r="GT76" s="50"/>
      <c r="GU76" s="50"/>
      <c r="GV76" s="50"/>
      <c r="GW76" s="50"/>
      <c r="GX76" s="50"/>
      <c r="GY76" s="50"/>
      <c r="GZ76" s="50"/>
      <c r="HA76" s="50"/>
      <c r="HB76" s="50"/>
      <c r="HC76" s="50"/>
      <c r="HD76" s="50"/>
      <c r="HE76" s="50"/>
      <c r="HF76" s="50"/>
      <c r="HG76" s="50"/>
      <c r="HH76" s="50"/>
      <c r="HI76" s="50"/>
      <c r="HJ76" s="50"/>
      <c r="HK76" s="50"/>
      <c r="HL76" s="50"/>
      <c r="HM76" s="50"/>
      <c r="HN76" s="50"/>
      <c r="HO76" s="50"/>
      <c r="HP76" s="50"/>
      <c r="HQ76" s="50"/>
      <c r="HR76" s="50"/>
      <c r="HS76" s="50"/>
      <c r="HT76" s="50"/>
      <c r="HU76" s="50"/>
      <c r="HV76" s="50"/>
      <c r="HW76" s="50"/>
      <c r="HX76" s="50"/>
      <c r="HY76" s="50"/>
      <c r="HZ76" s="50"/>
      <c r="IA76" s="50"/>
      <c r="IB76" s="50"/>
      <c r="IC76" s="50"/>
      <c r="ID76" s="50"/>
      <c r="IE76" s="50"/>
      <c r="IF76" s="50"/>
      <c r="IG76" s="50"/>
      <c r="IH76" s="50"/>
      <c r="II76" s="50"/>
      <c r="IJ76" s="50"/>
      <c r="IK76" s="50"/>
      <c r="IL76" s="50"/>
      <c r="IM76" s="50"/>
      <c r="IN76" s="50"/>
    </row>
    <row r="77" spans="1:248" s="621" customFormat="1">
      <c r="A77" s="59"/>
      <c r="B77" s="60"/>
      <c r="C77" s="467"/>
      <c r="D77" s="468"/>
      <c r="E77" s="61"/>
      <c r="F77" s="61"/>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c r="EO77" s="50"/>
      <c r="EP77" s="50"/>
      <c r="EQ77" s="50"/>
      <c r="ER77" s="50"/>
      <c r="ES77" s="50"/>
      <c r="ET77" s="50"/>
      <c r="EU77" s="50"/>
      <c r="EV77" s="50"/>
      <c r="EW77" s="50"/>
      <c r="EX77" s="50"/>
      <c r="EY77" s="50"/>
      <c r="EZ77" s="50"/>
      <c r="FA77" s="50"/>
      <c r="FB77" s="50"/>
      <c r="FC77" s="50"/>
      <c r="FD77" s="50"/>
      <c r="FE77" s="50"/>
      <c r="FF77" s="50"/>
      <c r="FG77" s="50"/>
      <c r="FH77" s="50"/>
      <c r="FI77" s="50"/>
      <c r="FJ77" s="50"/>
      <c r="FK77" s="50"/>
      <c r="FL77" s="50"/>
      <c r="FM77" s="50"/>
      <c r="FN77" s="50"/>
      <c r="FO77" s="50"/>
      <c r="FP77" s="50"/>
      <c r="FQ77" s="50"/>
      <c r="FR77" s="50"/>
      <c r="FS77" s="50"/>
      <c r="FT77" s="50"/>
      <c r="FU77" s="50"/>
      <c r="FV77" s="50"/>
      <c r="FW77" s="50"/>
      <c r="FX77" s="50"/>
      <c r="FY77" s="50"/>
      <c r="FZ77" s="50"/>
      <c r="GA77" s="50"/>
      <c r="GB77" s="50"/>
      <c r="GC77" s="50"/>
      <c r="GD77" s="50"/>
      <c r="GE77" s="50"/>
      <c r="GF77" s="50"/>
      <c r="GG77" s="50"/>
      <c r="GH77" s="50"/>
      <c r="GI77" s="50"/>
      <c r="GJ77" s="50"/>
      <c r="GK77" s="50"/>
      <c r="GL77" s="50"/>
      <c r="GM77" s="50"/>
      <c r="GN77" s="50"/>
      <c r="GO77" s="50"/>
      <c r="GP77" s="50"/>
      <c r="GQ77" s="50"/>
      <c r="GR77" s="50"/>
      <c r="GS77" s="50"/>
      <c r="GT77" s="50"/>
      <c r="GU77" s="50"/>
      <c r="GV77" s="50"/>
      <c r="GW77" s="50"/>
      <c r="GX77" s="50"/>
      <c r="GY77" s="50"/>
      <c r="GZ77" s="50"/>
      <c r="HA77" s="50"/>
      <c r="HB77" s="50"/>
      <c r="HC77" s="50"/>
      <c r="HD77" s="50"/>
      <c r="HE77" s="50"/>
      <c r="HF77" s="50"/>
      <c r="HG77" s="50"/>
      <c r="HH77" s="50"/>
      <c r="HI77" s="50"/>
      <c r="HJ77" s="50"/>
      <c r="HK77" s="50"/>
      <c r="HL77" s="50"/>
      <c r="HM77" s="50"/>
      <c r="HN77" s="50"/>
      <c r="HO77" s="50"/>
      <c r="HP77" s="50"/>
      <c r="HQ77" s="50"/>
      <c r="HR77" s="50"/>
      <c r="HS77" s="50"/>
      <c r="HT77" s="50"/>
      <c r="HU77" s="50"/>
      <c r="HV77" s="50"/>
      <c r="HW77" s="50"/>
      <c r="HX77" s="50"/>
      <c r="HY77" s="50"/>
      <c r="HZ77" s="50"/>
      <c r="IA77" s="50"/>
      <c r="IB77" s="50"/>
      <c r="IC77" s="50"/>
      <c r="ID77" s="50"/>
      <c r="IE77" s="50"/>
      <c r="IF77" s="50"/>
      <c r="IG77" s="50"/>
      <c r="IH77" s="50"/>
      <c r="II77" s="50"/>
      <c r="IJ77" s="50"/>
      <c r="IK77" s="50"/>
      <c r="IL77" s="50"/>
      <c r="IM77" s="50"/>
      <c r="IN77" s="50"/>
    </row>
    <row r="78" spans="1:248" s="621" customFormat="1">
      <c r="A78" s="59"/>
      <c r="B78" s="60"/>
      <c r="C78" s="467"/>
      <c r="D78" s="468"/>
      <c r="E78" s="61"/>
      <c r="F78" s="61"/>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50"/>
      <c r="EK78" s="50"/>
      <c r="EL78" s="50"/>
      <c r="EM78" s="50"/>
      <c r="EN78" s="50"/>
      <c r="EO78" s="50"/>
      <c r="EP78" s="50"/>
      <c r="EQ78" s="50"/>
      <c r="ER78" s="50"/>
      <c r="ES78" s="50"/>
      <c r="ET78" s="50"/>
      <c r="EU78" s="50"/>
      <c r="EV78" s="50"/>
      <c r="EW78" s="50"/>
      <c r="EX78" s="50"/>
      <c r="EY78" s="50"/>
      <c r="EZ78" s="50"/>
      <c r="FA78" s="50"/>
      <c r="FB78" s="50"/>
      <c r="FC78" s="50"/>
      <c r="FD78" s="50"/>
      <c r="FE78" s="50"/>
      <c r="FF78" s="50"/>
      <c r="FG78" s="50"/>
      <c r="FH78" s="50"/>
      <c r="FI78" s="50"/>
      <c r="FJ78" s="50"/>
      <c r="FK78" s="50"/>
      <c r="FL78" s="50"/>
      <c r="FM78" s="50"/>
      <c r="FN78" s="50"/>
      <c r="FO78" s="50"/>
      <c r="FP78" s="50"/>
      <c r="FQ78" s="50"/>
      <c r="FR78" s="50"/>
      <c r="FS78" s="50"/>
      <c r="FT78" s="50"/>
      <c r="FU78" s="50"/>
      <c r="FV78" s="50"/>
      <c r="FW78" s="50"/>
      <c r="FX78" s="50"/>
      <c r="FY78" s="50"/>
      <c r="FZ78" s="50"/>
      <c r="GA78" s="50"/>
      <c r="GB78" s="50"/>
      <c r="GC78" s="50"/>
      <c r="GD78" s="50"/>
      <c r="GE78" s="50"/>
      <c r="GF78" s="50"/>
      <c r="GG78" s="50"/>
      <c r="GH78" s="50"/>
      <c r="GI78" s="50"/>
      <c r="GJ78" s="50"/>
      <c r="GK78" s="50"/>
      <c r="GL78" s="50"/>
      <c r="GM78" s="50"/>
      <c r="GN78" s="50"/>
      <c r="GO78" s="50"/>
      <c r="GP78" s="50"/>
      <c r="GQ78" s="50"/>
      <c r="GR78" s="50"/>
      <c r="GS78" s="50"/>
      <c r="GT78" s="50"/>
      <c r="GU78" s="50"/>
      <c r="GV78" s="50"/>
      <c r="GW78" s="50"/>
      <c r="GX78" s="50"/>
      <c r="GY78" s="50"/>
      <c r="GZ78" s="50"/>
      <c r="HA78" s="50"/>
      <c r="HB78" s="50"/>
      <c r="HC78" s="50"/>
      <c r="HD78" s="50"/>
      <c r="HE78" s="50"/>
      <c r="HF78" s="50"/>
      <c r="HG78" s="50"/>
      <c r="HH78" s="50"/>
      <c r="HI78" s="50"/>
      <c r="HJ78" s="50"/>
      <c r="HK78" s="50"/>
      <c r="HL78" s="50"/>
      <c r="HM78" s="50"/>
      <c r="HN78" s="50"/>
      <c r="HO78" s="50"/>
      <c r="HP78" s="50"/>
      <c r="HQ78" s="50"/>
      <c r="HR78" s="50"/>
      <c r="HS78" s="50"/>
      <c r="HT78" s="50"/>
      <c r="HU78" s="50"/>
      <c r="HV78" s="50"/>
      <c r="HW78" s="50"/>
      <c r="HX78" s="50"/>
      <c r="HY78" s="50"/>
      <c r="HZ78" s="50"/>
      <c r="IA78" s="50"/>
      <c r="IB78" s="50"/>
      <c r="IC78" s="50"/>
      <c r="ID78" s="50"/>
      <c r="IE78" s="50"/>
      <c r="IF78" s="50"/>
      <c r="IG78" s="50"/>
      <c r="IH78" s="50"/>
      <c r="II78" s="50"/>
      <c r="IJ78" s="50"/>
      <c r="IK78" s="50"/>
      <c r="IL78" s="50"/>
      <c r="IM78" s="50"/>
      <c r="IN78" s="50"/>
    </row>
    <row r="79" spans="1:248" s="621" customFormat="1">
      <c r="A79" s="59"/>
      <c r="B79" s="60"/>
      <c r="C79" s="467"/>
      <c r="D79" s="468"/>
      <c r="E79" s="61"/>
      <c r="F79" s="61"/>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c r="EO79" s="50"/>
      <c r="EP79" s="50"/>
      <c r="EQ79" s="50"/>
      <c r="ER79" s="50"/>
      <c r="ES79" s="50"/>
      <c r="ET79" s="50"/>
      <c r="EU79" s="50"/>
      <c r="EV79" s="50"/>
      <c r="EW79" s="50"/>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50"/>
      <c r="HC79" s="50"/>
      <c r="HD79" s="50"/>
      <c r="HE79" s="50"/>
      <c r="HF79" s="50"/>
      <c r="HG79" s="50"/>
      <c r="HH79" s="50"/>
      <c r="HI79" s="50"/>
      <c r="HJ79" s="50"/>
      <c r="HK79" s="50"/>
      <c r="HL79" s="50"/>
      <c r="HM79" s="50"/>
      <c r="HN79" s="50"/>
      <c r="HO79" s="50"/>
      <c r="HP79" s="50"/>
      <c r="HQ79" s="50"/>
      <c r="HR79" s="50"/>
      <c r="HS79" s="50"/>
      <c r="HT79" s="50"/>
      <c r="HU79" s="50"/>
      <c r="HV79" s="50"/>
      <c r="HW79" s="50"/>
      <c r="HX79" s="50"/>
      <c r="HY79" s="50"/>
      <c r="HZ79" s="50"/>
      <c r="IA79" s="50"/>
      <c r="IB79" s="50"/>
      <c r="IC79" s="50"/>
      <c r="ID79" s="50"/>
      <c r="IE79" s="50"/>
      <c r="IF79" s="50"/>
      <c r="IG79" s="50"/>
      <c r="IH79" s="50"/>
      <c r="II79" s="50"/>
      <c r="IJ79" s="50"/>
      <c r="IK79" s="50"/>
      <c r="IL79" s="50"/>
      <c r="IM79" s="50"/>
      <c r="IN79" s="50"/>
    </row>
    <row r="80" spans="1:248" s="621" customFormat="1">
      <c r="A80" s="59"/>
      <c r="B80" s="60"/>
      <c r="C80" s="467"/>
      <c r="D80" s="468"/>
      <c r="E80" s="61"/>
      <c r="F80" s="61"/>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c r="DE80" s="50"/>
      <c r="DF80" s="50"/>
      <c r="DG80" s="50"/>
      <c r="DH80" s="50"/>
      <c r="DI80" s="50"/>
      <c r="DJ80" s="50"/>
      <c r="DK80" s="50"/>
      <c r="DL80" s="50"/>
      <c r="DM80" s="50"/>
      <c r="DN80" s="50"/>
      <c r="DO80" s="50"/>
      <c r="DP80" s="50"/>
      <c r="DQ80" s="50"/>
      <c r="DR80" s="50"/>
      <c r="DS80" s="50"/>
      <c r="DT80" s="50"/>
      <c r="DU80" s="50"/>
      <c r="DV80" s="50"/>
      <c r="DW80" s="50"/>
      <c r="DX80" s="50"/>
      <c r="DY80" s="50"/>
      <c r="DZ80" s="50"/>
      <c r="EA80" s="50"/>
      <c r="EB80" s="50"/>
      <c r="EC80" s="50"/>
      <c r="ED80" s="50"/>
      <c r="EE80" s="50"/>
      <c r="EF80" s="50"/>
      <c r="EG80" s="50"/>
      <c r="EH80" s="50"/>
      <c r="EI80" s="50"/>
      <c r="EJ80" s="50"/>
      <c r="EK80" s="50"/>
      <c r="EL80" s="50"/>
      <c r="EM80" s="50"/>
      <c r="EN80" s="50"/>
      <c r="EO80" s="50"/>
      <c r="EP80" s="50"/>
      <c r="EQ80" s="50"/>
      <c r="ER80" s="50"/>
      <c r="ES80" s="50"/>
      <c r="ET80" s="50"/>
      <c r="EU80" s="50"/>
      <c r="EV80" s="50"/>
      <c r="EW80" s="50"/>
      <c r="EX80" s="50"/>
      <c r="EY80" s="50"/>
      <c r="EZ80" s="50"/>
      <c r="FA80" s="50"/>
      <c r="FB80" s="50"/>
      <c r="FC80" s="50"/>
      <c r="FD80" s="50"/>
      <c r="FE80" s="50"/>
      <c r="FF80" s="50"/>
      <c r="FG80" s="50"/>
      <c r="FH80" s="50"/>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50"/>
      <c r="HC80" s="50"/>
      <c r="HD80" s="50"/>
      <c r="HE80" s="50"/>
      <c r="HF80" s="50"/>
      <c r="HG80" s="50"/>
      <c r="HH80" s="50"/>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row>
    <row r="81" spans="1:248" s="621" customFormat="1" ht="143.25" customHeight="1">
      <c r="A81" s="59"/>
      <c r="B81" s="60"/>
      <c r="C81" s="467"/>
      <c r="D81" s="468"/>
      <c r="E81" s="61"/>
      <c r="F81" s="61"/>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0"/>
      <c r="EJ81" s="50"/>
      <c r="EK81" s="50"/>
      <c r="EL81" s="50"/>
      <c r="EM81" s="50"/>
      <c r="EN81" s="50"/>
      <c r="EO81" s="50"/>
      <c r="EP81" s="50"/>
      <c r="EQ81" s="50"/>
      <c r="ER81" s="50"/>
      <c r="ES81" s="50"/>
      <c r="ET81" s="50"/>
      <c r="EU81" s="50"/>
      <c r="EV81" s="50"/>
      <c r="EW81" s="50"/>
      <c r="EX81" s="50"/>
      <c r="EY81" s="50"/>
      <c r="EZ81" s="50"/>
      <c r="FA81" s="50"/>
      <c r="FB81" s="50"/>
      <c r="FC81" s="50"/>
      <c r="FD81" s="50"/>
      <c r="FE81" s="50"/>
      <c r="FF81" s="50"/>
      <c r="FG81" s="50"/>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50"/>
      <c r="HC81" s="50"/>
      <c r="HD81" s="50"/>
      <c r="HE81" s="50"/>
      <c r="HF81" s="50"/>
      <c r="HG81" s="50"/>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row>
    <row r="82" spans="1:248" s="621" customFormat="1">
      <c r="A82" s="59"/>
      <c r="B82" s="60"/>
      <c r="C82" s="467"/>
      <c r="D82" s="468"/>
      <c r="E82" s="61"/>
      <c r="F82" s="61"/>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row>
    <row r="83" spans="1:248" s="621" customFormat="1">
      <c r="A83" s="59"/>
      <c r="B83" s="60"/>
      <c r="C83" s="467"/>
      <c r="D83" s="468"/>
      <c r="E83" s="61"/>
      <c r="F83" s="61"/>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c r="DI83" s="50"/>
      <c r="DJ83" s="50"/>
      <c r="DK83" s="50"/>
      <c r="DL83" s="50"/>
      <c r="DM83" s="50"/>
      <c r="DN83" s="50"/>
      <c r="DO83" s="50"/>
      <c r="DP83" s="50"/>
      <c r="DQ83" s="50"/>
      <c r="DR83" s="50"/>
      <c r="DS83" s="50"/>
      <c r="DT83" s="50"/>
      <c r="DU83" s="50"/>
      <c r="DV83" s="50"/>
      <c r="DW83" s="50"/>
      <c r="DX83" s="50"/>
      <c r="DY83" s="50"/>
      <c r="DZ83" s="50"/>
      <c r="EA83" s="50"/>
      <c r="EB83" s="50"/>
      <c r="EC83" s="50"/>
      <c r="ED83" s="50"/>
      <c r="EE83" s="50"/>
      <c r="EF83" s="50"/>
      <c r="EG83" s="50"/>
      <c r="EH83" s="50"/>
      <c r="EI83" s="50"/>
      <c r="EJ83" s="50"/>
      <c r="EK83" s="50"/>
      <c r="EL83" s="50"/>
      <c r="EM83" s="50"/>
      <c r="EN83" s="50"/>
      <c r="EO83" s="50"/>
      <c r="EP83" s="50"/>
      <c r="EQ83" s="50"/>
      <c r="ER83" s="50"/>
      <c r="ES83" s="50"/>
      <c r="ET83" s="50"/>
      <c r="EU83" s="50"/>
      <c r="EV83" s="50"/>
      <c r="EW83" s="50"/>
      <c r="EX83" s="50"/>
      <c r="EY83" s="50"/>
      <c r="EZ83" s="50"/>
      <c r="FA83" s="50"/>
      <c r="FB83" s="50"/>
      <c r="FC83" s="50"/>
      <c r="FD83" s="50"/>
      <c r="FE83" s="50"/>
      <c r="FF83" s="50"/>
      <c r="FG83" s="50"/>
      <c r="FH83" s="50"/>
      <c r="FI83" s="50"/>
      <c r="FJ83" s="50"/>
      <c r="FK83" s="50"/>
      <c r="FL83" s="50"/>
      <c r="FM83" s="50"/>
      <c r="FN83" s="50"/>
      <c r="FO83" s="50"/>
      <c r="FP83" s="50"/>
      <c r="FQ83" s="50"/>
      <c r="FR83" s="50"/>
      <c r="FS83" s="50"/>
      <c r="FT83" s="50"/>
      <c r="FU83" s="50"/>
      <c r="FV83" s="50"/>
      <c r="FW83" s="50"/>
      <c r="FX83" s="50"/>
      <c r="FY83" s="50"/>
      <c r="FZ83" s="50"/>
      <c r="GA83" s="50"/>
      <c r="GB83" s="50"/>
      <c r="GC83" s="50"/>
      <c r="GD83" s="50"/>
      <c r="GE83" s="50"/>
      <c r="GF83" s="50"/>
      <c r="GG83" s="50"/>
      <c r="GH83" s="50"/>
      <c r="GI83" s="50"/>
      <c r="GJ83" s="50"/>
      <c r="GK83" s="50"/>
      <c r="GL83" s="50"/>
      <c r="GM83" s="50"/>
      <c r="GN83" s="50"/>
      <c r="GO83" s="50"/>
      <c r="GP83" s="50"/>
      <c r="GQ83" s="50"/>
      <c r="GR83" s="50"/>
      <c r="GS83" s="50"/>
      <c r="GT83" s="50"/>
      <c r="GU83" s="50"/>
      <c r="GV83" s="50"/>
      <c r="GW83" s="50"/>
      <c r="GX83" s="50"/>
      <c r="GY83" s="50"/>
      <c r="GZ83" s="50"/>
      <c r="HA83" s="50"/>
      <c r="HB83" s="50"/>
      <c r="HC83" s="50"/>
      <c r="HD83" s="50"/>
      <c r="HE83" s="50"/>
      <c r="HF83" s="50"/>
      <c r="HG83" s="50"/>
      <c r="HH83" s="50"/>
      <c r="HI83" s="50"/>
      <c r="HJ83" s="50"/>
      <c r="HK83" s="50"/>
      <c r="HL83" s="50"/>
      <c r="HM83" s="50"/>
      <c r="HN83" s="50"/>
      <c r="HO83" s="50"/>
      <c r="HP83" s="50"/>
      <c r="HQ83" s="50"/>
      <c r="HR83" s="50"/>
      <c r="HS83" s="50"/>
      <c r="HT83" s="50"/>
      <c r="HU83" s="50"/>
      <c r="HV83" s="50"/>
      <c r="HW83" s="50"/>
      <c r="HX83" s="50"/>
      <c r="HY83" s="50"/>
      <c r="HZ83" s="50"/>
      <c r="IA83" s="50"/>
      <c r="IB83" s="50"/>
      <c r="IC83" s="50"/>
      <c r="ID83" s="50"/>
      <c r="IE83" s="50"/>
      <c r="IF83" s="50"/>
      <c r="IG83" s="50"/>
      <c r="IH83" s="50"/>
      <c r="II83" s="50"/>
      <c r="IJ83" s="50"/>
      <c r="IK83" s="50"/>
      <c r="IL83" s="50"/>
      <c r="IM83" s="50"/>
      <c r="IN83" s="50"/>
    </row>
    <row r="84" spans="1:248" s="621" customFormat="1">
      <c r="A84" s="59"/>
      <c r="B84" s="60"/>
      <c r="C84" s="467"/>
      <c r="D84" s="468"/>
      <c r="E84" s="61"/>
      <c r="F84" s="61"/>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c r="DS84" s="50"/>
      <c r="DT84" s="50"/>
      <c r="DU84" s="50"/>
      <c r="DV84" s="50"/>
      <c r="DW84" s="50"/>
      <c r="DX84" s="50"/>
      <c r="DY84" s="50"/>
      <c r="DZ84" s="50"/>
      <c r="EA84" s="50"/>
      <c r="EB84" s="50"/>
      <c r="EC84" s="50"/>
      <c r="ED84" s="50"/>
      <c r="EE84" s="50"/>
      <c r="EF84" s="50"/>
      <c r="EG84" s="50"/>
      <c r="EH84" s="50"/>
      <c r="EI84" s="50"/>
      <c r="EJ84" s="50"/>
      <c r="EK84" s="50"/>
      <c r="EL84" s="50"/>
      <c r="EM84" s="50"/>
      <c r="EN84" s="50"/>
      <c r="EO84" s="50"/>
      <c r="EP84" s="50"/>
      <c r="EQ84" s="50"/>
      <c r="ER84" s="50"/>
      <c r="ES84" s="50"/>
      <c r="ET84" s="50"/>
      <c r="EU84" s="50"/>
      <c r="EV84" s="50"/>
      <c r="EW84" s="50"/>
      <c r="EX84" s="50"/>
      <c r="EY84" s="50"/>
      <c r="EZ84" s="50"/>
      <c r="FA84" s="50"/>
      <c r="FB84" s="50"/>
      <c r="FC84" s="50"/>
      <c r="FD84" s="50"/>
      <c r="FE84" s="50"/>
      <c r="FF84" s="50"/>
      <c r="FG84" s="50"/>
      <c r="FH84" s="50"/>
      <c r="FI84" s="50"/>
      <c r="FJ84" s="50"/>
      <c r="FK84" s="50"/>
      <c r="FL84" s="50"/>
      <c r="FM84" s="50"/>
      <c r="FN84" s="50"/>
      <c r="FO84" s="50"/>
      <c r="FP84" s="50"/>
      <c r="FQ84" s="50"/>
      <c r="FR84" s="50"/>
      <c r="FS84" s="50"/>
      <c r="FT84" s="50"/>
      <c r="FU84" s="50"/>
      <c r="FV84" s="50"/>
      <c r="FW84" s="50"/>
      <c r="FX84" s="50"/>
      <c r="FY84" s="50"/>
      <c r="FZ84" s="50"/>
      <c r="GA84" s="50"/>
      <c r="GB84" s="50"/>
      <c r="GC84" s="50"/>
      <c r="GD84" s="50"/>
      <c r="GE84" s="50"/>
      <c r="GF84" s="50"/>
      <c r="GG84" s="50"/>
      <c r="GH84" s="50"/>
      <c r="GI84" s="50"/>
      <c r="GJ84" s="50"/>
      <c r="GK84" s="50"/>
      <c r="GL84" s="50"/>
      <c r="GM84" s="50"/>
      <c r="GN84" s="50"/>
      <c r="GO84" s="50"/>
      <c r="GP84" s="50"/>
      <c r="GQ84" s="50"/>
      <c r="GR84" s="50"/>
      <c r="GS84" s="50"/>
      <c r="GT84" s="50"/>
      <c r="GU84" s="50"/>
      <c r="GV84" s="50"/>
      <c r="GW84" s="50"/>
      <c r="GX84" s="50"/>
      <c r="GY84" s="50"/>
      <c r="GZ84" s="50"/>
      <c r="HA84" s="50"/>
      <c r="HB84" s="50"/>
      <c r="HC84" s="50"/>
      <c r="HD84" s="50"/>
      <c r="HE84" s="50"/>
      <c r="HF84" s="50"/>
      <c r="HG84" s="50"/>
      <c r="HH84" s="50"/>
      <c r="HI84" s="50"/>
      <c r="HJ84" s="50"/>
      <c r="HK84" s="50"/>
      <c r="HL84" s="50"/>
      <c r="HM84" s="50"/>
      <c r="HN84" s="50"/>
      <c r="HO84" s="50"/>
      <c r="HP84" s="50"/>
      <c r="HQ84" s="50"/>
      <c r="HR84" s="50"/>
      <c r="HS84" s="50"/>
      <c r="HT84" s="50"/>
      <c r="HU84" s="50"/>
      <c r="HV84" s="50"/>
      <c r="HW84" s="50"/>
      <c r="HX84" s="50"/>
      <c r="HY84" s="50"/>
      <c r="HZ84" s="50"/>
      <c r="IA84" s="50"/>
      <c r="IB84" s="50"/>
      <c r="IC84" s="50"/>
      <c r="ID84" s="50"/>
      <c r="IE84" s="50"/>
      <c r="IF84" s="50"/>
      <c r="IG84" s="50"/>
      <c r="IH84" s="50"/>
      <c r="II84" s="50"/>
      <c r="IJ84" s="50"/>
      <c r="IK84" s="50"/>
      <c r="IL84" s="50"/>
      <c r="IM84" s="50"/>
      <c r="IN84" s="50"/>
    </row>
    <row r="85" spans="1:248" s="621" customFormat="1" ht="155.25" customHeight="1">
      <c r="A85" s="59"/>
      <c r="B85" s="60"/>
      <c r="C85" s="467"/>
      <c r="D85" s="468"/>
      <c r="E85" s="61"/>
      <c r="F85" s="61"/>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50"/>
      <c r="DM85" s="50"/>
      <c r="DN85" s="50"/>
      <c r="DO85" s="50"/>
      <c r="DP85" s="50"/>
      <c r="DQ85" s="50"/>
      <c r="DR85" s="50"/>
      <c r="DS85" s="50"/>
      <c r="DT85" s="50"/>
      <c r="DU85" s="50"/>
      <c r="DV85" s="50"/>
      <c r="DW85" s="50"/>
      <c r="DX85" s="50"/>
      <c r="DY85" s="50"/>
      <c r="DZ85" s="50"/>
      <c r="EA85" s="50"/>
      <c r="EB85" s="50"/>
      <c r="EC85" s="50"/>
      <c r="ED85" s="50"/>
      <c r="EE85" s="50"/>
      <c r="EF85" s="50"/>
      <c r="EG85" s="50"/>
      <c r="EH85" s="50"/>
      <c r="EI85" s="50"/>
      <c r="EJ85" s="50"/>
      <c r="EK85" s="50"/>
      <c r="EL85" s="50"/>
      <c r="EM85" s="50"/>
      <c r="EN85" s="50"/>
      <c r="EO85" s="50"/>
      <c r="EP85" s="50"/>
      <c r="EQ85" s="50"/>
      <c r="ER85" s="50"/>
      <c r="ES85" s="50"/>
      <c r="ET85" s="50"/>
      <c r="EU85" s="50"/>
      <c r="EV85" s="50"/>
      <c r="EW85" s="50"/>
      <c r="EX85" s="50"/>
      <c r="EY85" s="50"/>
      <c r="EZ85" s="50"/>
      <c r="FA85" s="50"/>
      <c r="FB85" s="50"/>
      <c r="FC85" s="50"/>
      <c r="FD85" s="50"/>
      <c r="FE85" s="50"/>
      <c r="FF85" s="50"/>
      <c r="FG85" s="50"/>
      <c r="FH85" s="50"/>
      <c r="FI85" s="50"/>
      <c r="FJ85" s="50"/>
      <c r="FK85" s="50"/>
      <c r="FL85" s="50"/>
      <c r="FM85" s="50"/>
      <c r="FN85" s="50"/>
      <c r="FO85" s="50"/>
      <c r="FP85" s="50"/>
      <c r="FQ85" s="50"/>
      <c r="FR85" s="50"/>
      <c r="FS85" s="50"/>
      <c r="FT85" s="50"/>
      <c r="FU85" s="50"/>
      <c r="FV85" s="50"/>
      <c r="FW85" s="50"/>
      <c r="FX85" s="50"/>
      <c r="FY85" s="50"/>
      <c r="FZ85" s="50"/>
      <c r="GA85" s="50"/>
      <c r="GB85" s="50"/>
      <c r="GC85" s="50"/>
      <c r="GD85" s="50"/>
      <c r="GE85" s="50"/>
      <c r="GF85" s="50"/>
      <c r="GG85" s="50"/>
      <c r="GH85" s="50"/>
      <c r="GI85" s="50"/>
      <c r="GJ85" s="50"/>
      <c r="GK85" s="50"/>
      <c r="GL85" s="50"/>
      <c r="GM85" s="50"/>
      <c r="GN85" s="50"/>
      <c r="GO85" s="50"/>
      <c r="GP85" s="50"/>
      <c r="GQ85" s="50"/>
      <c r="GR85" s="50"/>
      <c r="GS85" s="50"/>
      <c r="GT85" s="50"/>
      <c r="GU85" s="50"/>
      <c r="GV85" s="50"/>
      <c r="GW85" s="50"/>
      <c r="GX85" s="50"/>
      <c r="GY85" s="50"/>
      <c r="GZ85" s="50"/>
      <c r="HA85" s="50"/>
      <c r="HB85" s="50"/>
      <c r="HC85" s="50"/>
      <c r="HD85" s="50"/>
      <c r="HE85" s="50"/>
      <c r="HF85" s="50"/>
      <c r="HG85" s="50"/>
      <c r="HH85" s="50"/>
      <c r="HI85" s="50"/>
      <c r="HJ85" s="50"/>
      <c r="HK85" s="50"/>
      <c r="HL85" s="50"/>
      <c r="HM85" s="50"/>
      <c r="HN85" s="50"/>
      <c r="HO85" s="50"/>
      <c r="HP85" s="50"/>
      <c r="HQ85" s="50"/>
      <c r="HR85" s="50"/>
      <c r="HS85" s="50"/>
      <c r="HT85" s="50"/>
      <c r="HU85" s="50"/>
      <c r="HV85" s="50"/>
      <c r="HW85" s="50"/>
      <c r="HX85" s="50"/>
      <c r="HY85" s="50"/>
      <c r="HZ85" s="50"/>
      <c r="IA85" s="50"/>
      <c r="IB85" s="50"/>
      <c r="IC85" s="50"/>
      <c r="ID85" s="50"/>
      <c r="IE85" s="50"/>
      <c r="IF85" s="50"/>
      <c r="IG85" s="50"/>
      <c r="IH85" s="50"/>
      <c r="II85" s="50"/>
      <c r="IJ85" s="50"/>
      <c r="IK85" s="50"/>
      <c r="IL85" s="50"/>
      <c r="IM85" s="50"/>
      <c r="IN85" s="50"/>
    </row>
    <row r="86" spans="1:248" s="621" customFormat="1">
      <c r="A86" s="59"/>
      <c r="B86" s="60"/>
      <c r="C86" s="467"/>
      <c r="D86" s="468"/>
      <c r="E86" s="61"/>
      <c r="F86" s="61"/>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50"/>
      <c r="DM86" s="50"/>
      <c r="DN86" s="50"/>
      <c r="DO86" s="50"/>
      <c r="DP86" s="50"/>
      <c r="DQ86" s="50"/>
      <c r="DR86" s="50"/>
      <c r="DS86" s="50"/>
      <c r="DT86" s="50"/>
      <c r="DU86" s="50"/>
      <c r="DV86" s="50"/>
      <c r="DW86" s="50"/>
      <c r="DX86" s="50"/>
      <c r="DY86" s="50"/>
      <c r="DZ86" s="50"/>
      <c r="EA86" s="50"/>
      <c r="EB86" s="50"/>
      <c r="EC86" s="50"/>
      <c r="ED86" s="50"/>
      <c r="EE86" s="50"/>
      <c r="EF86" s="50"/>
      <c r="EG86" s="50"/>
      <c r="EH86" s="50"/>
      <c r="EI86" s="50"/>
      <c r="EJ86" s="50"/>
      <c r="EK86" s="50"/>
      <c r="EL86" s="50"/>
      <c r="EM86" s="50"/>
      <c r="EN86" s="50"/>
      <c r="EO86" s="50"/>
      <c r="EP86" s="50"/>
      <c r="EQ86" s="50"/>
      <c r="ER86" s="50"/>
      <c r="ES86" s="50"/>
      <c r="ET86" s="50"/>
      <c r="EU86" s="50"/>
      <c r="EV86" s="50"/>
      <c r="EW86" s="50"/>
      <c r="EX86" s="50"/>
      <c r="EY86" s="50"/>
      <c r="EZ86" s="50"/>
      <c r="FA86" s="50"/>
      <c r="FB86" s="50"/>
      <c r="FC86" s="50"/>
      <c r="FD86" s="50"/>
      <c r="FE86" s="50"/>
      <c r="FF86" s="50"/>
      <c r="FG86" s="50"/>
      <c r="FH86" s="50"/>
      <c r="FI86" s="50"/>
      <c r="FJ86" s="50"/>
      <c r="FK86" s="50"/>
      <c r="FL86" s="50"/>
      <c r="FM86" s="50"/>
      <c r="FN86" s="50"/>
      <c r="FO86" s="50"/>
      <c r="FP86" s="50"/>
      <c r="FQ86" s="50"/>
      <c r="FR86" s="50"/>
      <c r="FS86" s="50"/>
      <c r="FT86" s="50"/>
      <c r="FU86" s="50"/>
      <c r="FV86" s="50"/>
      <c r="FW86" s="50"/>
      <c r="FX86" s="50"/>
      <c r="FY86" s="50"/>
      <c r="FZ86" s="50"/>
      <c r="GA86" s="50"/>
      <c r="GB86" s="50"/>
      <c r="GC86" s="50"/>
      <c r="GD86" s="50"/>
      <c r="GE86" s="50"/>
      <c r="GF86" s="50"/>
      <c r="GG86" s="50"/>
      <c r="GH86" s="50"/>
      <c r="GI86" s="50"/>
      <c r="GJ86" s="50"/>
      <c r="GK86" s="50"/>
      <c r="GL86" s="50"/>
      <c r="GM86" s="50"/>
      <c r="GN86" s="50"/>
      <c r="GO86" s="50"/>
      <c r="GP86" s="50"/>
      <c r="GQ86" s="50"/>
      <c r="GR86" s="50"/>
      <c r="GS86" s="50"/>
      <c r="GT86" s="50"/>
      <c r="GU86" s="50"/>
      <c r="GV86" s="50"/>
      <c r="GW86" s="50"/>
      <c r="GX86" s="50"/>
      <c r="GY86" s="50"/>
      <c r="GZ86" s="50"/>
      <c r="HA86" s="50"/>
      <c r="HB86" s="50"/>
      <c r="HC86" s="50"/>
      <c r="HD86" s="50"/>
      <c r="HE86" s="50"/>
      <c r="HF86" s="50"/>
      <c r="HG86" s="50"/>
      <c r="HH86" s="50"/>
      <c r="HI86" s="50"/>
      <c r="HJ86" s="50"/>
      <c r="HK86" s="50"/>
      <c r="HL86" s="50"/>
      <c r="HM86" s="50"/>
      <c r="HN86" s="50"/>
      <c r="HO86" s="50"/>
      <c r="HP86" s="50"/>
      <c r="HQ86" s="50"/>
      <c r="HR86" s="50"/>
      <c r="HS86" s="50"/>
      <c r="HT86" s="50"/>
      <c r="HU86" s="50"/>
      <c r="HV86" s="50"/>
      <c r="HW86" s="50"/>
      <c r="HX86" s="50"/>
      <c r="HY86" s="50"/>
      <c r="HZ86" s="50"/>
      <c r="IA86" s="50"/>
      <c r="IB86" s="50"/>
      <c r="IC86" s="50"/>
      <c r="ID86" s="50"/>
      <c r="IE86" s="50"/>
      <c r="IF86" s="50"/>
      <c r="IG86" s="50"/>
      <c r="IH86" s="50"/>
      <c r="II86" s="50"/>
      <c r="IJ86" s="50"/>
      <c r="IK86" s="50"/>
      <c r="IL86" s="50"/>
      <c r="IM86" s="50"/>
      <c r="IN86" s="50"/>
    </row>
    <row r="87" spans="1:248" s="621" customFormat="1" ht="153.75" customHeight="1">
      <c r="A87" s="59"/>
      <c r="B87" s="60"/>
      <c r="C87" s="467"/>
      <c r="D87" s="468"/>
      <c r="E87" s="61"/>
      <c r="F87" s="61"/>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50"/>
      <c r="DO87" s="50"/>
      <c r="DP87" s="50"/>
      <c r="DQ87" s="50"/>
      <c r="DR87" s="50"/>
      <c r="DS87" s="50"/>
      <c r="DT87" s="50"/>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0"/>
      <c r="FB87" s="50"/>
      <c r="FC87" s="50"/>
      <c r="FD87" s="50"/>
      <c r="FE87" s="50"/>
      <c r="FF87" s="50"/>
      <c r="FG87" s="50"/>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0"/>
      <c r="HB87" s="50"/>
      <c r="HC87" s="50"/>
      <c r="HD87" s="50"/>
      <c r="HE87" s="50"/>
      <c r="HF87" s="50"/>
      <c r="HG87" s="50"/>
      <c r="HH87" s="50"/>
      <c r="HI87" s="50"/>
      <c r="HJ87" s="50"/>
      <c r="HK87" s="50"/>
      <c r="HL87" s="50"/>
      <c r="HM87" s="50"/>
      <c r="HN87" s="50"/>
      <c r="HO87" s="50"/>
      <c r="HP87" s="50"/>
      <c r="HQ87" s="50"/>
      <c r="HR87" s="50"/>
      <c r="HS87" s="50"/>
      <c r="HT87" s="50"/>
      <c r="HU87" s="50"/>
      <c r="HV87" s="50"/>
      <c r="HW87" s="50"/>
      <c r="HX87" s="50"/>
      <c r="HY87" s="50"/>
      <c r="HZ87" s="50"/>
      <c r="IA87" s="50"/>
      <c r="IB87" s="50"/>
      <c r="IC87" s="50"/>
      <c r="ID87" s="50"/>
      <c r="IE87" s="50"/>
      <c r="IF87" s="50"/>
      <c r="IG87" s="50"/>
      <c r="IH87" s="50"/>
      <c r="II87" s="50"/>
      <c r="IJ87" s="50"/>
      <c r="IK87" s="50"/>
      <c r="IL87" s="50"/>
      <c r="IM87" s="50"/>
      <c r="IN87" s="50"/>
    </row>
    <row r="88" spans="1:248" s="621" customFormat="1">
      <c r="A88" s="59"/>
      <c r="B88" s="60"/>
      <c r="C88" s="467"/>
      <c r="D88" s="468"/>
      <c r="E88" s="61"/>
      <c r="F88" s="61"/>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0"/>
      <c r="FD88" s="50"/>
      <c r="FE88" s="50"/>
      <c r="FF88" s="50"/>
      <c r="FG88" s="50"/>
      <c r="FH88" s="50"/>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0"/>
      <c r="HB88" s="50"/>
      <c r="HC88" s="50"/>
      <c r="HD88" s="50"/>
      <c r="HE88" s="50"/>
      <c r="HF88" s="50"/>
      <c r="HG88" s="50"/>
      <c r="HH88" s="50"/>
      <c r="HI88" s="50"/>
      <c r="HJ88" s="50"/>
      <c r="HK88" s="50"/>
      <c r="HL88" s="50"/>
      <c r="HM88" s="50"/>
      <c r="HN88" s="50"/>
      <c r="HO88" s="50"/>
      <c r="HP88" s="50"/>
      <c r="HQ88" s="50"/>
      <c r="HR88" s="50"/>
      <c r="HS88" s="50"/>
      <c r="HT88" s="50"/>
      <c r="HU88" s="50"/>
      <c r="HV88" s="50"/>
      <c r="HW88" s="50"/>
      <c r="HX88" s="50"/>
      <c r="HY88" s="50"/>
      <c r="HZ88" s="50"/>
      <c r="IA88" s="50"/>
      <c r="IB88" s="50"/>
      <c r="IC88" s="50"/>
      <c r="ID88" s="50"/>
      <c r="IE88" s="50"/>
      <c r="IF88" s="50"/>
      <c r="IG88" s="50"/>
      <c r="IH88" s="50"/>
      <c r="II88" s="50"/>
      <c r="IJ88" s="50"/>
      <c r="IK88" s="50"/>
      <c r="IL88" s="50"/>
      <c r="IM88" s="50"/>
      <c r="IN88" s="50"/>
    </row>
    <row r="89" spans="1:248" s="621" customFormat="1" ht="141.75" customHeight="1">
      <c r="A89" s="59"/>
      <c r="B89" s="60"/>
      <c r="C89" s="467"/>
      <c r="D89" s="468"/>
      <c r="E89" s="61"/>
      <c r="F89" s="61"/>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c r="DE89" s="50"/>
      <c r="DF89" s="50"/>
      <c r="DG89" s="50"/>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c r="EI89" s="50"/>
      <c r="EJ89" s="50"/>
      <c r="EK89" s="50"/>
      <c r="EL89" s="50"/>
      <c r="EM89" s="50"/>
      <c r="EN89" s="50"/>
      <c r="EO89" s="50"/>
      <c r="EP89" s="50"/>
      <c r="EQ89" s="50"/>
      <c r="ER89" s="50"/>
      <c r="ES89" s="50"/>
      <c r="ET89" s="50"/>
      <c r="EU89" s="50"/>
      <c r="EV89" s="50"/>
      <c r="EW89" s="50"/>
      <c r="EX89" s="50"/>
      <c r="EY89" s="50"/>
      <c r="EZ89" s="50"/>
      <c r="FA89" s="50"/>
      <c r="FB89" s="50"/>
      <c r="FC89" s="50"/>
      <c r="FD89" s="50"/>
      <c r="FE89" s="50"/>
      <c r="FF89" s="50"/>
      <c r="FG89" s="50"/>
      <c r="FH89" s="50"/>
      <c r="FI89" s="50"/>
      <c r="FJ89" s="50"/>
      <c r="FK89" s="50"/>
      <c r="FL89" s="50"/>
      <c r="FM89" s="50"/>
      <c r="FN89" s="50"/>
      <c r="FO89" s="50"/>
      <c r="FP89" s="50"/>
      <c r="FQ89" s="50"/>
      <c r="FR89" s="50"/>
      <c r="FS89" s="50"/>
      <c r="FT89" s="50"/>
      <c r="FU89" s="50"/>
      <c r="FV89" s="50"/>
      <c r="FW89" s="50"/>
      <c r="FX89" s="50"/>
      <c r="FY89" s="50"/>
      <c r="FZ89" s="50"/>
      <c r="GA89" s="50"/>
      <c r="GB89" s="50"/>
      <c r="GC89" s="50"/>
      <c r="GD89" s="50"/>
      <c r="GE89" s="50"/>
      <c r="GF89" s="50"/>
      <c r="GG89" s="50"/>
      <c r="GH89" s="50"/>
      <c r="GI89" s="50"/>
      <c r="GJ89" s="50"/>
      <c r="GK89" s="50"/>
      <c r="GL89" s="50"/>
      <c r="GM89" s="50"/>
      <c r="GN89" s="50"/>
      <c r="GO89" s="50"/>
      <c r="GP89" s="50"/>
      <c r="GQ89" s="50"/>
      <c r="GR89" s="50"/>
      <c r="GS89" s="50"/>
      <c r="GT89" s="50"/>
      <c r="GU89" s="50"/>
      <c r="GV89" s="50"/>
      <c r="GW89" s="50"/>
      <c r="GX89" s="50"/>
      <c r="GY89" s="50"/>
      <c r="GZ89" s="50"/>
      <c r="HA89" s="50"/>
      <c r="HB89" s="50"/>
      <c r="HC89" s="50"/>
      <c r="HD89" s="50"/>
      <c r="HE89" s="50"/>
      <c r="HF89" s="50"/>
      <c r="HG89" s="50"/>
      <c r="HH89" s="50"/>
      <c r="HI89" s="50"/>
      <c r="HJ89" s="50"/>
      <c r="HK89" s="50"/>
      <c r="HL89" s="50"/>
      <c r="HM89" s="50"/>
      <c r="HN89" s="50"/>
      <c r="HO89" s="50"/>
      <c r="HP89" s="50"/>
      <c r="HQ89" s="50"/>
      <c r="HR89" s="50"/>
      <c r="HS89" s="50"/>
      <c r="HT89" s="50"/>
      <c r="HU89" s="50"/>
      <c r="HV89" s="50"/>
      <c r="HW89" s="50"/>
      <c r="HX89" s="50"/>
      <c r="HY89" s="50"/>
      <c r="HZ89" s="50"/>
      <c r="IA89" s="50"/>
      <c r="IB89" s="50"/>
      <c r="IC89" s="50"/>
      <c r="ID89" s="50"/>
      <c r="IE89" s="50"/>
      <c r="IF89" s="50"/>
      <c r="IG89" s="50"/>
      <c r="IH89" s="50"/>
      <c r="II89" s="50"/>
      <c r="IJ89" s="50"/>
      <c r="IK89" s="50"/>
      <c r="IL89" s="50"/>
      <c r="IM89" s="50"/>
      <c r="IN89" s="50"/>
    </row>
    <row r="90" spans="1:248" s="621" customFormat="1">
      <c r="A90" s="59"/>
      <c r="B90" s="60"/>
      <c r="C90" s="467"/>
      <c r="D90" s="468"/>
      <c r="E90" s="61"/>
      <c r="F90" s="61"/>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50"/>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50"/>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50"/>
      <c r="IM90" s="50"/>
      <c r="IN90" s="50"/>
    </row>
    <row r="91" spans="1:248" s="621" customFormat="1" ht="143.25" customHeight="1">
      <c r="A91" s="59"/>
      <c r="B91" s="60"/>
      <c r="C91" s="467"/>
      <c r="D91" s="468"/>
      <c r="E91" s="61"/>
      <c r="F91" s="61"/>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50"/>
      <c r="DK91" s="50"/>
      <c r="DL91" s="50"/>
      <c r="DM91" s="50"/>
      <c r="DN91" s="50"/>
      <c r="DO91" s="50"/>
      <c r="DP91" s="50"/>
      <c r="DQ91" s="50"/>
      <c r="DR91" s="50"/>
      <c r="DS91" s="50"/>
      <c r="DT91" s="50"/>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0"/>
      <c r="FB91" s="50"/>
      <c r="FC91" s="50"/>
      <c r="FD91" s="50"/>
      <c r="FE91" s="50"/>
      <c r="FF91" s="50"/>
      <c r="FG91" s="50"/>
      <c r="FH91" s="50"/>
      <c r="FI91" s="50"/>
      <c r="FJ91" s="50"/>
      <c r="FK91" s="50"/>
      <c r="FL91" s="50"/>
      <c r="FM91" s="50"/>
      <c r="FN91" s="50"/>
      <c r="FO91" s="50"/>
      <c r="FP91" s="50"/>
      <c r="FQ91" s="50"/>
      <c r="FR91" s="50"/>
      <c r="FS91" s="50"/>
      <c r="FT91" s="50"/>
      <c r="FU91" s="50"/>
      <c r="FV91" s="50"/>
      <c r="FW91" s="50"/>
      <c r="FX91" s="50"/>
      <c r="FY91" s="50"/>
      <c r="FZ91" s="50"/>
      <c r="GA91" s="50"/>
      <c r="GB91" s="50"/>
      <c r="GC91" s="50"/>
      <c r="GD91" s="50"/>
      <c r="GE91" s="50"/>
      <c r="GF91" s="50"/>
      <c r="GG91" s="50"/>
      <c r="GH91" s="50"/>
      <c r="GI91" s="50"/>
      <c r="GJ91" s="50"/>
      <c r="GK91" s="50"/>
      <c r="GL91" s="50"/>
      <c r="GM91" s="50"/>
      <c r="GN91" s="50"/>
      <c r="GO91" s="50"/>
      <c r="GP91" s="50"/>
      <c r="GQ91" s="50"/>
      <c r="GR91" s="50"/>
      <c r="GS91" s="50"/>
      <c r="GT91" s="50"/>
      <c r="GU91" s="50"/>
      <c r="GV91" s="50"/>
      <c r="GW91" s="50"/>
      <c r="GX91" s="50"/>
      <c r="GY91" s="50"/>
      <c r="GZ91" s="50"/>
      <c r="HA91" s="50"/>
      <c r="HB91" s="50"/>
      <c r="HC91" s="50"/>
      <c r="HD91" s="50"/>
      <c r="HE91" s="50"/>
      <c r="HF91" s="50"/>
      <c r="HG91" s="50"/>
      <c r="HH91" s="50"/>
      <c r="HI91" s="50"/>
      <c r="HJ91" s="50"/>
      <c r="HK91" s="50"/>
      <c r="HL91" s="50"/>
      <c r="HM91" s="50"/>
      <c r="HN91" s="50"/>
      <c r="HO91" s="50"/>
      <c r="HP91" s="50"/>
      <c r="HQ91" s="50"/>
      <c r="HR91" s="50"/>
      <c r="HS91" s="50"/>
      <c r="HT91" s="50"/>
      <c r="HU91" s="50"/>
      <c r="HV91" s="50"/>
      <c r="HW91" s="50"/>
      <c r="HX91" s="50"/>
      <c r="HY91" s="50"/>
      <c r="HZ91" s="50"/>
      <c r="IA91" s="50"/>
      <c r="IB91" s="50"/>
      <c r="IC91" s="50"/>
      <c r="ID91" s="50"/>
      <c r="IE91" s="50"/>
      <c r="IF91" s="50"/>
      <c r="IG91" s="50"/>
      <c r="IH91" s="50"/>
      <c r="II91" s="50"/>
      <c r="IJ91" s="50"/>
      <c r="IK91" s="50"/>
      <c r="IL91" s="50"/>
      <c r="IM91" s="50"/>
      <c r="IN91" s="50"/>
    </row>
    <row r="92" spans="1:248" s="621" customFormat="1">
      <c r="A92" s="59"/>
      <c r="B92" s="60"/>
      <c r="C92" s="467"/>
      <c r="D92" s="468"/>
      <c r="E92" s="61"/>
      <c r="F92" s="61"/>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row>
    <row r="93" spans="1:248" s="621" customFormat="1" ht="51.75" customHeight="1">
      <c r="A93" s="59"/>
      <c r="B93" s="60"/>
      <c r="C93" s="467"/>
      <c r="D93" s="468"/>
      <c r="E93" s="61"/>
      <c r="F93" s="61"/>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50"/>
      <c r="DL93" s="50"/>
      <c r="DM93" s="50"/>
      <c r="DN93" s="50"/>
      <c r="DO93" s="50"/>
      <c r="DP93" s="50"/>
      <c r="DQ93" s="50"/>
      <c r="DR93" s="50"/>
      <c r="DS93" s="50"/>
      <c r="DT93" s="50"/>
      <c r="DU93" s="50"/>
      <c r="DV93" s="50"/>
      <c r="DW93" s="50"/>
      <c r="DX93" s="50"/>
      <c r="DY93" s="50"/>
      <c r="DZ93" s="50"/>
      <c r="EA93" s="50"/>
      <c r="EB93" s="50"/>
      <c r="EC93" s="50"/>
      <c r="ED93" s="50"/>
      <c r="EE93" s="50"/>
      <c r="EF93" s="50"/>
      <c r="EG93" s="50"/>
      <c r="EH93" s="50"/>
      <c r="EI93" s="50"/>
      <c r="EJ93" s="50"/>
      <c r="EK93" s="50"/>
      <c r="EL93" s="50"/>
      <c r="EM93" s="50"/>
      <c r="EN93" s="50"/>
      <c r="EO93" s="50"/>
      <c r="EP93" s="50"/>
      <c r="EQ93" s="50"/>
      <c r="ER93" s="50"/>
      <c r="ES93" s="50"/>
      <c r="ET93" s="50"/>
      <c r="EU93" s="50"/>
      <c r="EV93" s="50"/>
      <c r="EW93" s="50"/>
      <c r="EX93" s="50"/>
      <c r="EY93" s="50"/>
      <c r="EZ93" s="50"/>
      <c r="FA93" s="50"/>
      <c r="FB93" s="50"/>
      <c r="FC93" s="50"/>
      <c r="FD93" s="50"/>
      <c r="FE93" s="50"/>
      <c r="FF93" s="50"/>
      <c r="FG93" s="50"/>
      <c r="FH93" s="50"/>
      <c r="FI93" s="50"/>
      <c r="FJ93" s="50"/>
      <c r="FK93" s="50"/>
      <c r="FL93" s="50"/>
      <c r="FM93" s="50"/>
      <c r="FN93" s="50"/>
      <c r="FO93" s="50"/>
      <c r="FP93" s="50"/>
      <c r="FQ93" s="50"/>
      <c r="FR93" s="50"/>
      <c r="FS93" s="50"/>
      <c r="FT93" s="50"/>
      <c r="FU93" s="50"/>
      <c r="FV93" s="50"/>
      <c r="FW93" s="50"/>
      <c r="FX93" s="50"/>
      <c r="FY93" s="50"/>
      <c r="FZ93" s="50"/>
      <c r="GA93" s="50"/>
      <c r="GB93" s="50"/>
      <c r="GC93" s="50"/>
      <c r="GD93" s="50"/>
      <c r="GE93" s="50"/>
      <c r="GF93" s="50"/>
      <c r="GG93" s="50"/>
      <c r="GH93" s="50"/>
      <c r="GI93" s="50"/>
      <c r="GJ93" s="50"/>
      <c r="GK93" s="50"/>
      <c r="GL93" s="50"/>
      <c r="GM93" s="50"/>
      <c r="GN93" s="50"/>
      <c r="GO93" s="50"/>
      <c r="GP93" s="50"/>
      <c r="GQ93" s="50"/>
      <c r="GR93" s="50"/>
      <c r="GS93" s="50"/>
      <c r="GT93" s="50"/>
      <c r="GU93" s="50"/>
      <c r="GV93" s="50"/>
      <c r="GW93" s="50"/>
      <c r="GX93" s="50"/>
      <c r="GY93" s="50"/>
      <c r="GZ93" s="50"/>
      <c r="HA93" s="50"/>
      <c r="HB93" s="50"/>
      <c r="HC93" s="50"/>
      <c r="HD93" s="50"/>
      <c r="HE93" s="50"/>
      <c r="HF93" s="50"/>
      <c r="HG93" s="50"/>
      <c r="HH93" s="50"/>
      <c r="HI93" s="50"/>
      <c r="HJ93" s="50"/>
      <c r="HK93" s="50"/>
      <c r="HL93" s="50"/>
      <c r="HM93" s="50"/>
      <c r="HN93" s="50"/>
      <c r="HO93" s="50"/>
      <c r="HP93" s="50"/>
      <c r="HQ93" s="50"/>
      <c r="HR93" s="50"/>
      <c r="HS93" s="50"/>
      <c r="HT93" s="50"/>
      <c r="HU93" s="50"/>
      <c r="HV93" s="50"/>
      <c r="HW93" s="50"/>
      <c r="HX93" s="50"/>
      <c r="HY93" s="50"/>
      <c r="HZ93" s="50"/>
      <c r="IA93" s="50"/>
      <c r="IB93" s="50"/>
      <c r="IC93" s="50"/>
      <c r="ID93" s="50"/>
      <c r="IE93" s="50"/>
      <c r="IF93" s="50"/>
      <c r="IG93" s="50"/>
      <c r="IH93" s="50"/>
      <c r="II93" s="50"/>
      <c r="IJ93" s="50"/>
      <c r="IK93" s="50"/>
      <c r="IL93" s="50"/>
      <c r="IM93" s="50"/>
      <c r="IN93" s="50"/>
    </row>
    <row r="94" spans="1:248" s="621" customFormat="1" ht="89.25" customHeight="1">
      <c r="A94" s="59"/>
      <c r="B94" s="60"/>
      <c r="C94" s="467"/>
      <c r="D94" s="468"/>
      <c r="E94" s="61"/>
      <c r="F94" s="61"/>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50"/>
      <c r="DK94" s="50"/>
      <c r="DL94" s="50"/>
      <c r="DM94" s="50"/>
      <c r="DN94" s="50"/>
      <c r="DO94" s="50"/>
      <c r="DP94" s="50"/>
      <c r="DQ94" s="50"/>
      <c r="DR94" s="50"/>
      <c r="DS94" s="50"/>
      <c r="DT94" s="50"/>
      <c r="DU94" s="50"/>
      <c r="DV94" s="50"/>
      <c r="DW94" s="50"/>
      <c r="DX94" s="50"/>
      <c r="DY94" s="50"/>
      <c r="DZ94" s="50"/>
      <c r="EA94" s="50"/>
      <c r="EB94" s="50"/>
      <c r="EC94" s="50"/>
      <c r="ED94" s="50"/>
      <c r="EE94" s="50"/>
      <c r="EF94" s="50"/>
      <c r="EG94" s="50"/>
      <c r="EH94" s="50"/>
      <c r="EI94" s="50"/>
      <c r="EJ94" s="50"/>
      <c r="EK94" s="50"/>
      <c r="EL94" s="50"/>
      <c r="EM94" s="50"/>
      <c r="EN94" s="50"/>
      <c r="EO94" s="50"/>
      <c r="EP94" s="50"/>
      <c r="EQ94" s="50"/>
      <c r="ER94" s="50"/>
      <c r="ES94" s="50"/>
      <c r="ET94" s="50"/>
      <c r="EU94" s="50"/>
      <c r="EV94" s="50"/>
      <c r="EW94" s="50"/>
      <c r="EX94" s="50"/>
      <c r="EY94" s="50"/>
      <c r="EZ94" s="50"/>
      <c r="FA94" s="50"/>
      <c r="FB94" s="50"/>
      <c r="FC94" s="50"/>
      <c r="FD94" s="50"/>
      <c r="FE94" s="50"/>
      <c r="FF94" s="50"/>
      <c r="FG94" s="50"/>
      <c r="FH94" s="50"/>
      <c r="FI94" s="50"/>
      <c r="FJ94" s="50"/>
      <c r="FK94" s="50"/>
      <c r="FL94" s="50"/>
      <c r="FM94" s="50"/>
      <c r="FN94" s="50"/>
      <c r="FO94" s="50"/>
      <c r="FP94" s="50"/>
      <c r="FQ94" s="50"/>
      <c r="FR94" s="50"/>
      <c r="FS94" s="50"/>
      <c r="FT94" s="50"/>
      <c r="FU94" s="50"/>
      <c r="FV94" s="50"/>
      <c r="FW94" s="50"/>
      <c r="FX94" s="50"/>
      <c r="FY94" s="50"/>
      <c r="FZ94" s="50"/>
      <c r="GA94" s="50"/>
      <c r="GB94" s="50"/>
      <c r="GC94" s="50"/>
      <c r="GD94" s="50"/>
      <c r="GE94" s="50"/>
      <c r="GF94" s="50"/>
      <c r="GG94" s="50"/>
      <c r="GH94" s="50"/>
      <c r="GI94" s="50"/>
      <c r="GJ94" s="50"/>
      <c r="GK94" s="50"/>
      <c r="GL94" s="50"/>
      <c r="GM94" s="50"/>
      <c r="GN94" s="50"/>
      <c r="GO94" s="50"/>
      <c r="GP94" s="50"/>
      <c r="GQ94" s="50"/>
      <c r="GR94" s="50"/>
      <c r="GS94" s="50"/>
      <c r="GT94" s="50"/>
      <c r="GU94" s="50"/>
      <c r="GV94" s="50"/>
      <c r="GW94" s="50"/>
      <c r="GX94" s="50"/>
      <c r="GY94" s="50"/>
      <c r="GZ94" s="50"/>
      <c r="HA94" s="50"/>
      <c r="HB94" s="50"/>
      <c r="HC94" s="50"/>
      <c r="HD94" s="50"/>
      <c r="HE94" s="50"/>
      <c r="HF94" s="50"/>
      <c r="HG94" s="50"/>
      <c r="HH94" s="50"/>
      <c r="HI94" s="50"/>
      <c r="HJ94" s="50"/>
      <c r="HK94" s="50"/>
      <c r="HL94" s="50"/>
      <c r="HM94" s="50"/>
      <c r="HN94" s="50"/>
      <c r="HO94" s="50"/>
      <c r="HP94" s="50"/>
      <c r="HQ94" s="50"/>
      <c r="HR94" s="50"/>
      <c r="HS94" s="50"/>
      <c r="HT94" s="50"/>
      <c r="HU94" s="50"/>
      <c r="HV94" s="50"/>
      <c r="HW94" s="50"/>
      <c r="HX94" s="50"/>
      <c r="HY94" s="50"/>
      <c r="HZ94" s="50"/>
      <c r="IA94" s="50"/>
      <c r="IB94" s="50"/>
      <c r="IC94" s="50"/>
      <c r="ID94" s="50"/>
      <c r="IE94" s="50"/>
      <c r="IF94" s="50"/>
      <c r="IG94" s="50"/>
      <c r="IH94" s="50"/>
      <c r="II94" s="50"/>
      <c r="IJ94" s="50"/>
      <c r="IK94" s="50"/>
      <c r="IL94" s="50"/>
      <c r="IM94" s="50"/>
      <c r="IN94" s="50"/>
    </row>
    <row r="95" spans="1:248" s="621" customFormat="1" ht="166.5" customHeight="1">
      <c r="A95" s="59"/>
      <c r="B95" s="60"/>
      <c r="C95" s="467"/>
      <c r="D95" s="468"/>
      <c r="E95" s="61"/>
      <c r="F95" s="61"/>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50"/>
      <c r="DK95" s="50"/>
      <c r="DL95" s="50"/>
      <c r="DM95" s="50"/>
      <c r="DN95" s="50"/>
      <c r="DO95" s="50"/>
      <c r="DP95" s="50"/>
      <c r="DQ95" s="50"/>
      <c r="DR95" s="50"/>
      <c r="DS95" s="50"/>
      <c r="DT95" s="50"/>
      <c r="DU95" s="50"/>
      <c r="DV95" s="50"/>
      <c r="DW95" s="50"/>
      <c r="DX95" s="50"/>
      <c r="DY95" s="50"/>
      <c r="DZ95" s="50"/>
      <c r="EA95" s="50"/>
      <c r="EB95" s="50"/>
      <c r="EC95" s="50"/>
      <c r="ED95" s="50"/>
      <c r="EE95" s="50"/>
      <c r="EF95" s="50"/>
      <c r="EG95" s="50"/>
      <c r="EH95" s="50"/>
      <c r="EI95" s="50"/>
      <c r="EJ95" s="50"/>
      <c r="EK95" s="50"/>
      <c r="EL95" s="50"/>
      <c r="EM95" s="50"/>
      <c r="EN95" s="50"/>
      <c r="EO95" s="50"/>
      <c r="EP95" s="50"/>
      <c r="EQ95" s="50"/>
      <c r="ER95" s="50"/>
      <c r="ES95" s="50"/>
      <c r="ET95" s="50"/>
      <c r="EU95" s="50"/>
      <c r="EV95" s="50"/>
      <c r="EW95" s="50"/>
      <c r="EX95" s="50"/>
      <c r="EY95" s="50"/>
      <c r="EZ95" s="50"/>
      <c r="FA95" s="50"/>
      <c r="FB95" s="50"/>
      <c r="FC95" s="50"/>
      <c r="FD95" s="50"/>
      <c r="FE95" s="50"/>
      <c r="FF95" s="50"/>
      <c r="FG95" s="50"/>
      <c r="FH95" s="50"/>
      <c r="FI95" s="50"/>
      <c r="FJ95" s="50"/>
      <c r="FK95" s="50"/>
      <c r="FL95" s="50"/>
      <c r="FM95" s="50"/>
      <c r="FN95" s="50"/>
      <c r="FO95" s="50"/>
      <c r="FP95" s="50"/>
      <c r="FQ95" s="50"/>
      <c r="FR95" s="50"/>
      <c r="FS95" s="50"/>
      <c r="FT95" s="50"/>
      <c r="FU95" s="50"/>
      <c r="FV95" s="50"/>
      <c r="FW95" s="50"/>
      <c r="FX95" s="50"/>
      <c r="FY95" s="50"/>
      <c r="FZ95" s="50"/>
      <c r="GA95" s="50"/>
      <c r="GB95" s="50"/>
      <c r="GC95" s="50"/>
      <c r="GD95" s="50"/>
      <c r="GE95" s="50"/>
      <c r="GF95" s="50"/>
      <c r="GG95" s="50"/>
      <c r="GH95" s="50"/>
      <c r="GI95" s="50"/>
      <c r="GJ95" s="50"/>
      <c r="GK95" s="50"/>
      <c r="GL95" s="50"/>
      <c r="GM95" s="50"/>
      <c r="GN95" s="50"/>
      <c r="GO95" s="50"/>
      <c r="GP95" s="50"/>
      <c r="GQ95" s="50"/>
      <c r="GR95" s="50"/>
      <c r="GS95" s="50"/>
      <c r="GT95" s="50"/>
      <c r="GU95" s="50"/>
      <c r="GV95" s="50"/>
      <c r="GW95" s="50"/>
      <c r="GX95" s="50"/>
      <c r="GY95" s="50"/>
      <c r="GZ95" s="50"/>
      <c r="HA95" s="50"/>
      <c r="HB95" s="50"/>
      <c r="HC95" s="50"/>
      <c r="HD95" s="50"/>
      <c r="HE95" s="50"/>
      <c r="HF95" s="50"/>
      <c r="HG95" s="50"/>
      <c r="HH95" s="50"/>
      <c r="HI95" s="50"/>
      <c r="HJ95" s="50"/>
      <c r="HK95" s="50"/>
      <c r="HL95" s="50"/>
      <c r="HM95" s="50"/>
      <c r="HN95" s="50"/>
      <c r="HO95" s="50"/>
      <c r="HP95" s="50"/>
      <c r="HQ95" s="50"/>
      <c r="HR95" s="50"/>
      <c r="HS95" s="50"/>
      <c r="HT95" s="50"/>
      <c r="HU95" s="50"/>
      <c r="HV95" s="50"/>
      <c r="HW95" s="50"/>
      <c r="HX95" s="50"/>
      <c r="HY95" s="50"/>
      <c r="HZ95" s="50"/>
      <c r="IA95" s="50"/>
      <c r="IB95" s="50"/>
      <c r="IC95" s="50"/>
      <c r="ID95" s="50"/>
      <c r="IE95" s="50"/>
      <c r="IF95" s="50"/>
      <c r="IG95" s="50"/>
      <c r="IH95" s="50"/>
      <c r="II95" s="50"/>
      <c r="IJ95" s="50"/>
      <c r="IK95" s="50"/>
      <c r="IL95" s="50"/>
      <c r="IM95" s="50"/>
      <c r="IN95" s="50"/>
    </row>
    <row r="96" spans="1:248" s="621" customFormat="1" ht="93" customHeight="1">
      <c r="A96" s="59"/>
      <c r="B96" s="60"/>
      <c r="C96" s="467"/>
      <c r="D96" s="468"/>
      <c r="E96" s="61"/>
      <c r="F96" s="61"/>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c r="DE96" s="50"/>
      <c r="DF96" s="50"/>
      <c r="DG96" s="50"/>
      <c r="DH96" s="50"/>
      <c r="DI96" s="50"/>
      <c r="DJ96" s="50"/>
      <c r="DK96" s="50"/>
      <c r="DL96" s="50"/>
      <c r="DM96" s="50"/>
      <c r="DN96" s="50"/>
      <c r="DO96" s="50"/>
      <c r="DP96" s="50"/>
      <c r="DQ96" s="50"/>
      <c r="DR96" s="50"/>
      <c r="DS96" s="50"/>
      <c r="DT96" s="50"/>
      <c r="DU96" s="50"/>
      <c r="DV96" s="50"/>
      <c r="DW96" s="50"/>
      <c r="DX96" s="50"/>
      <c r="DY96" s="50"/>
      <c r="DZ96" s="50"/>
      <c r="EA96" s="50"/>
      <c r="EB96" s="50"/>
      <c r="EC96" s="50"/>
      <c r="ED96" s="50"/>
      <c r="EE96" s="50"/>
      <c r="EF96" s="50"/>
      <c r="EG96" s="50"/>
      <c r="EH96" s="50"/>
      <c r="EI96" s="50"/>
      <c r="EJ96" s="50"/>
      <c r="EK96" s="50"/>
      <c r="EL96" s="50"/>
      <c r="EM96" s="50"/>
      <c r="EN96" s="50"/>
      <c r="EO96" s="50"/>
      <c r="EP96" s="50"/>
      <c r="EQ96" s="50"/>
      <c r="ER96" s="50"/>
      <c r="ES96" s="50"/>
      <c r="ET96" s="50"/>
      <c r="EU96" s="50"/>
      <c r="EV96" s="50"/>
      <c r="EW96" s="50"/>
      <c r="EX96" s="50"/>
      <c r="EY96" s="50"/>
      <c r="EZ96" s="50"/>
      <c r="FA96" s="50"/>
      <c r="FB96" s="50"/>
      <c r="FC96" s="50"/>
      <c r="FD96" s="50"/>
      <c r="FE96" s="50"/>
      <c r="FF96" s="50"/>
      <c r="FG96" s="50"/>
      <c r="FH96" s="50"/>
      <c r="FI96" s="50"/>
      <c r="FJ96" s="50"/>
      <c r="FK96" s="50"/>
      <c r="FL96" s="50"/>
      <c r="FM96" s="50"/>
      <c r="FN96" s="50"/>
      <c r="FO96" s="50"/>
      <c r="FP96" s="50"/>
      <c r="FQ96" s="50"/>
      <c r="FR96" s="50"/>
      <c r="FS96" s="50"/>
      <c r="FT96" s="50"/>
      <c r="FU96" s="50"/>
      <c r="FV96" s="50"/>
      <c r="FW96" s="50"/>
      <c r="FX96" s="50"/>
      <c r="FY96" s="50"/>
      <c r="FZ96" s="50"/>
      <c r="GA96" s="50"/>
      <c r="GB96" s="50"/>
      <c r="GC96" s="50"/>
      <c r="GD96" s="50"/>
      <c r="GE96" s="50"/>
      <c r="GF96" s="50"/>
      <c r="GG96" s="50"/>
      <c r="GH96" s="50"/>
      <c r="GI96" s="50"/>
      <c r="GJ96" s="50"/>
      <c r="GK96" s="50"/>
      <c r="GL96" s="50"/>
      <c r="GM96" s="50"/>
      <c r="GN96" s="50"/>
      <c r="GO96" s="50"/>
      <c r="GP96" s="50"/>
      <c r="GQ96" s="50"/>
      <c r="GR96" s="50"/>
      <c r="GS96" s="50"/>
      <c r="GT96" s="50"/>
      <c r="GU96" s="50"/>
      <c r="GV96" s="50"/>
      <c r="GW96" s="50"/>
      <c r="GX96" s="50"/>
      <c r="GY96" s="50"/>
      <c r="GZ96" s="50"/>
      <c r="HA96" s="50"/>
      <c r="HB96" s="50"/>
      <c r="HC96" s="50"/>
      <c r="HD96" s="50"/>
      <c r="HE96" s="50"/>
      <c r="HF96" s="50"/>
      <c r="HG96" s="50"/>
      <c r="HH96" s="50"/>
      <c r="HI96" s="50"/>
      <c r="HJ96" s="50"/>
      <c r="HK96" s="50"/>
      <c r="HL96" s="50"/>
      <c r="HM96" s="50"/>
      <c r="HN96" s="50"/>
      <c r="HO96" s="50"/>
      <c r="HP96" s="50"/>
      <c r="HQ96" s="50"/>
      <c r="HR96" s="50"/>
      <c r="HS96" s="50"/>
      <c r="HT96" s="50"/>
      <c r="HU96" s="50"/>
      <c r="HV96" s="50"/>
      <c r="HW96" s="50"/>
      <c r="HX96" s="50"/>
      <c r="HY96" s="50"/>
      <c r="HZ96" s="50"/>
      <c r="IA96" s="50"/>
      <c r="IB96" s="50"/>
      <c r="IC96" s="50"/>
      <c r="ID96" s="50"/>
      <c r="IE96" s="50"/>
      <c r="IF96" s="50"/>
      <c r="IG96" s="50"/>
      <c r="IH96" s="50"/>
      <c r="II96" s="50"/>
      <c r="IJ96" s="50"/>
      <c r="IK96" s="50"/>
      <c r="IL96" s="50"/>
      <c r="IM96" s="50"/>
      <c r="IN96" s="50"/>
    </row>
    <row r="97" spans="1:248" s="621" customFormat="1" ht="166.5" customHeight="1">
      <c r="A97" s="59"/>
      <c r="B97" s="60"/>
      <c r="C97" s="467"/>
      <c r="D97" s="468"/>
      <c r="E97" s="61"/>
      <c r="F97" s="61"/>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c r="DE97" s="50"/>
      <c r="DF97" s="50"/>
      <c r="DG97" s="50"/>
      <c r="DH97" s="50"/>
      <c r="DI97" s="50"/>
      <c r="DJ97" s="50"/>
      <c r="DK97" s="50"/>
      <c r="DL97" s="50"/>
      <c r="DM97" s="50"/>
      <c r="DN97" s="50"/>
      <c r="DO97" s="50"/>
      <c r="DP97" s="50"/>
      <c r="DQ97" s="50"/>
      <c r="DR97" s="50"/>
      <c r="DS97" s="50"/>
      <c r="DT97" s="50"/>
      <c r="DU97" s="50"/>
      <c r="DV97" s="50"/>
      <c r="DW97" s="50"/>
      <c r="DX97" s="50"/>
      <c r="DY97" s="50"/>
      <c r="DZ97" s="50"/>
      <c r="EA97" s="50"/>
      <c r="EB97" s="50"/>
      <c r="EC97" s="50"/>
      <c r="ED97" s="50"/>
      <c r="EE97" s="50"/>
      <c r="EF97" s="50"/>
      <c r="EG97" s="50"/>
      <c r="EH97" s="50"/>
      <c r="EI97" s="50"/>
      <c r="EJ97" s="50"/>
      <c r="EK97" s="50"/>
      <c r="EL97" s="50"/>
      <c r="EM97" s="50"/>
      <c r="EN97" s="50"/>
      <c r="EO97" s="50"/>
      <c r="EP97" s="50"/>
      <c r="EQ97" s="50"/>
      <c r="ER97" s="50"/>
      <c r="ES97" s="50"/>
      <c r="ET97" s="50"/>
      <c r="EU97" s="50"/>
      <c r="EV97" s="50"/>
      <c r="EW97" s="50"/>
      <c r="EX97" s="50"/>
      <c r="EY97" s="50"/>
      <c r="EZ97" s="50"/>
      <c r="FA97" s="50"/>
      <c r="FB97" s="50"/>
      <c r="FC97" s="50"/>
      <c r="FD97" s="50"/>
      <c r="FE97" s="50"/>
      <c r="FF97" s="50"/>
      <c r="FG97" s="50"/>
      <c r="FH97" s="50"/>
      <c r="FI97" s="50"/>
      <c r="FJ97" s="50"/>
      <c r="FK97" s="50"/>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c r="GX97" s="50"/>
      <c r="GY97" s="50"/>
      <c r="GZ97" s="50"/>
      <c r="HA97" s="50"/>
      <c r="HB97" s="50"/>
      <c r="HC97" s="50"/>
      <c r="HD97" s="50"/>
      <c r="HE97" s="50"/>
      <c r="HF97" s="50"/>
      <c r="HG97" s="50"/>
      <c r="HH97" s="50"/>
      <c r="HI97" s="50"/>
      <c r="HJ97" s="50"/>
      <c r="HK97" s="50"/>
      <c r="HL97" s="50"/>
      <c r="HM97" s="50"/>
      <c r="HN97" s="50"/>
      <c r="HO97" s="50"/>
      <c r="HP97" s="50"/>
      <c r="HQ97" s="50"/>
      <c r="HR97" s="50"/>
      <c r="HS97" s="50"/>
      <c r="HT97" s="50"/>
      <c r="HU97" s="50"/>
      <c r="HV97" s="50"/>
      <c r="HW97" s="50"/>
      <c r="HX97" s="50"/>
      <c r="HY97" s="50"/>
      <c r="HZ97" s="50"/>
      <c r="IA97" s="50"/>
      <c r="IB97" s="50"/>
      <c r="IC97" s="50"/>
      <c r="ID97" s="50"/>
      <c r="IE97" s="50"/>
      <c r="IF97" s="50"/>
      <c r="IG97" s="50"/>
      <c r="IH97" s="50"/>
      <c r="II97" s="50"/>
      <c r="IJ97" s="50"/>
      <c r="IK97" s="50"/>
      <c r="IL97" s="50"/>
      <c r="IM97" s="50"/>
      <c r="IN97" s="50"/>
    </row>
    <row r="98" spans="1:248" s="621" customFormat="1">
      <c r="A98" s="59"/>
      <c r="B98" s="60"/>
      <c r="C98" s="467"/>
      <c r="D98" s="468"/>
      <c r="E98" s="61"/>
      <c r="F98" s="61"/>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c r="DE98" s="50"/>
      <c r="DF98" s="50"/>
      <c r="DG98" s="50"/>
      <c r="DH98" s="50"/>
      <c r="DI98" s="50"/>
      <c r="DJ98" s="50"/>
      <c r="DK98" s="50"/>
      <c r="DL98" s="50"/>
      <c r="DM98" s="50"/>
      <c r="DN98" s="50"/>
      <c r="DO98" s="50"/>
      <c r="DP98" s="50"/>
      <c r="DQ98" s="50"/>
      <c r="DR98" s="50"/>
      <c r="DS98" s="50"/>
      <c r="DT98" s="50"/>
      <c r="DU98" s="50"/>
      <c r="DV98" s="50"/>
      <c r="DW98" s="50"/>
      <c r="DX98" s="50"/>
      <c r="DY98" s="50"/>
      <c r="DZ98" s="50"/>
      <c r="EA98" s="50"/>
      <c r="EB98" s="50"/>
      <c r="EC98" s="50"/>
      <c r="ED98" s="50"/>
      <c r="EE98" s="50"/>
      <c r="EF98" s="50"/>
      <c r="EG98" s="50"/>
      <c r="EH98" s="50"/>
      <c r="EI98" s="50"/>
      <c r="EJ98" s="50"/>
      <c r="EK98" s="50"/>
      <c r="EL98" s="50"/>
      <c r="EM98" s="50"/>
      <c r="EN98" s="50"/>
      <c r="EO98" s="50"/>
      <c r="EP98" s="50"/>
      <c r="EQ98" s="50"/>
      <c r="ER98" s="50"/>
      <c r="ES98" s="50"/>
      <c r="ET98" s="50"/>
      <c r="EU98" s="50"/>
      <c r="EV98" s="50"/>
      <c r="EW98" s="50"/>
      <c r="EX98" s="50"/>
      <c r="EY98" s="50"/>
      <c r="EZ98" s="50"/>
      <c r="FA98" s="50"/>
      <c r="FB98" s="50"/>
      <c r="FC98" s="50"/>
      <c r="FD98" s="50"/>
      <c r="FE98" s="50"/>
      <c r="FF98" s="50"/>
      <c r="FG98" s="50"/>
      <c r="FH98" s="50"/>
      <c r="FI98" s="50"/>
      <c r="FJ98" s="50"/>
      <c r="FK98" s="50"/>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c r="GX98" s="50"/>
      <c r="GY98" s="50"/>
      <c r="GZ98" s="50"/>
      <c r="HA98" s="50"/>
      <c r="HB98" s="50"/>
      <c r="HC98" s="50"/>
      <c r="HD98" s="50"/>
      <c r="HE98" s="50"/>
      <c r="HF98" s="50"/>
      <c r="HG98" s="50"/>
      <c r="HH98" s="50"/>
      <c r="HI98" s="50"/>
      <c r="HJ98" s="50"/>
      <c r="HK98" s="50"/>
      <c r="HL98" s="50"/>
      <c r="HM98" s="50"/>
      <c r="HN98" s="50"/>
      <c r="HO98" s="50"/>
      <c r="HP98" s="50"/>
      <c r="HQ98" s="50"/>
      <c r="HR98" s="50"/>
      <c r="HS98" s="50"/>
      <c r="HT98" s="50"/>
      <c r="HU98" s="50"/>
      <c r="HV98" s="50"/>
      <c r="HW98" s="50"/>
      <c r="HX98" s="50"/>
      <c r="HY98" s="50"/>
      <c r="HZ98" s="50"/>
      <c r="IA98" s="50"/>
      <c r="IB98" s="50"/>
      <c r="IC98" s="50"/>
      <c r="ID98" s="50"/>
      <c r="IE98" s="50"/>
      <c r="IF98" s="50"/>
      <c r="IG98" s="50"/>
      <c r="IH98" s="50"/>
      <c r="II98" s="50"/>
      <c r="IJ98" s="50"/>
      <c r="IK98" s="50"/>
      <c r="IL98" s="50"/>
      <c r="IM98" s="50"/>
      <c r="IN98" s="50"/>
    </row>
    <row r="99" spans="1:248" s="621" customFormat="1" ht="78" customHeight="1">
      <c r="A99" s="59"/>
      <c r="B99" s="60"/>
      <c r="C99" s="467"/>
      <c r="D99" s="468"/>
      <c r="E99" s="61"/>
      <c r="F99" s="61"/>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c r="DE99" s="50"/>
      <c r="DF99" s="50"/>
      <c r="DG99" s="50"/>
      <c r="DH99" s="50"/>
      <c r="DI99" s="50"/>
      <c r="DJ99" s="50"/>
      <c r="DK99" s="50"/>
      <c r="DL99" s="50"/>
      <c r="DM99" s="50"/>
      <c r="DN99" s="50"/>
      <c r="DO99" s="50"/>
      <c r="DP99" s="50"/>
      <c r="DQ99" s="50"/>
      <c r="DR99" s="50"/>
      <c r="DS99" s="50"/>
      <c r="DT99" s="50"/>
      <c r="DU99" s="50"/>
      <c r="DV99" s="50"/>
      <c r="DW99" s="50"/>
      <c r="DX99" s="50"/>
      <c r="DY99" s="50"/>
      <c r="DZ99" s="50"/>
      <c r="EA99" s="50"/>
      <c r="EB99" s="50"/>
      <c r="EC99" s="50"/>
      <c r="ED99" s="50"/>
      <c r="EE99" s="50"/>
      <c r="EF99" s="50"/>
      <c r="EG99" s="50"/>
      <c r="EH99" s="50"/>
      <c r="EI99" s="50"/>
      <c r="EJ99" s="50"/>
      <c r="EK99" s="50"/>
      <c r="EL99" s="50"/>
      <c r="EM99" s="50"/>
      <c r="EN99" s="50"/>
      <c r="EO99" s="50"/>
      <c r="EP99" s="50"/>
      <c r="EQ99" s="50"/>
      <c r="ER99" s="50"/>
      <c r="ES99" s="50"/>
      <c r="ET99" s="50"/>
      <c r="EU99" s="50"/>
      <c r="EV99" s="50"/>
      <c r="EW99" s="50"/>
      <c r="EX99" s="50"/>
      <c r="EY99" s="50"/>
      <c r="EZ99" s="50"/>
      <c r="FA99" s="50"/>
      <c r="FB99" s="50"/>
      <c r="FC99" s="50"/>
      <c r="FD99" s="50"/>
      <c r="FE99" s="50"/>
      <c r="FF99" s="50"/>
      <c r="FG99" s="50"/>
      <c r="FH99" s="50"/>
      <c r="FI99" s="50"/>
      <c r="FJ99" s="50"/>
      <c r="FK99" s="50"/>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c r="GX99" s="50"/>
      <c r="GY99" s="50"/>
      <c r="GZ99" s="50"/>
      <c r="HA99" s="50"/>
      <c r="HB99" s="50"/>
      <c r="HC99" s="50"/>
      <c r="HD99" s="50"/>
      <c r="HE99" s="50"/>
      <c r="HF99" s="50"/>
      <c r="HG99" s="50"/>
      <c r="HH99" s="50"/>
      <c r="HI99" s="50"/>
      <c r="HJ99" s="50"/>
      <c r="HK99" s="50"/>
      <c r="HL99" s="50"/>
      <c r="HM99" s="50"/>
      <c r="HN99" s="50"/>
      <c r="HO99" s="50"/>
      <c r="HP99" s="50"/>
      <c r="HQ99" s="50"/>
      <c r="HR99" s="50"/>
      <c r="HS99" s="50"/>
      <c r="HT99" s="50"/>
      <c r="HU99" s="50"/>
      <c r="HV99" s="50"/>
      <c r="HW99" s="50"/>
      <c r="HX99" s="50"/>
      <c r="HY99" s="50"/>
      <c r="HZ99" s="50"/>
      <c r="IA99" s="50"/>
      <c r="IB99" s="50"/>
      <c r="IC99" s="50"/>
      <c r="ID99" s="50"/>
      <c r="IE99" s="50"/>
      <c r="IF99" s="50"/>
      <c r="IG99" s="50"/>
      <c r="IH99" s="50"/>
      <c r="II99" s="50"/>
      <c r="IJ99" s="50"/>
      <c r="IK99" s="50"/>
      <c r="IL99" s="50"/>
      <c r="IM99" s="50"/>
      <c r="IN99" s="50"/>
    </row>
    <row r="100" spans="1:248" s="621" customFormat="1">
      <c r="A100" s="59"/>
      <c r="B100" s="60"/>
      <c r="C100" s="467"/>
      <c r="D100" s="468"/>
      <c r="E100" s="61"/>
      <c r="F100" s="61"/>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row>
    <row r="101" spans="1:248" s="621" customFormat="1" ht="78" customHeight="1">
      <c r="A101" s="59"/>
      <c r="B101" s="60"/>
      <c r="C101" s="467"/>
      <c r="D101" s="468"/>
      <c r="E101" s="61"/>
      <c r="F101" s="61"/>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row>
    <row r="102" spans="1:248" s="621" customFormat="1">
      <c r="A102" s="59"/>
      <c r="B102" s="60"/>
      <c r="C102" s="467"/>
      <c r="D102" s="468"/>
      <c r="E102" s="61"/>
      <c r="F102" s="61"/>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c r="DE102" s="50"/>
      <c r="DF102" s="50"/>
      <c r="DG102" s="50"/>
      <c r="DH102" s="50"/>
      <c r="DI102" s="50"/>
      <c r="DJ102" s="50"/>
      <c r="DK102" s="50"/>
      <c r="DL102" s="50"/>
      <c r="DM102" s="50"/>
      <c r="DN102" s="50"/>
      <c r="DO102" s="50"/>
      <c r="DP102" s="50"/>
      <c r="DQ102" s="50"/>
      <c r="DR102" s="50"/>
      <c r="DS102" s="50"/>
      <c r="DT102" s="50"/>
      <c r="DU102" s="50"/>
      <c r="DV102" s="50"/>
      <c r="DW102" s="50"/>
      <c r="DX102" s="50"/>
      <c r="DY102" s="50"/>
      <c r="DZ102" s="50"/>
      <c r="EA102" s="50"/>
      <c r="EB102" s="50"/>
      <c r="EC102" s="50"/>
      <c r="ED102" s="50"/>
      <c r="EE102" s="50"/>
      <c r="EF102" s="50"/>
      <c r="EG102" s="50"/>
      <c r="EH102" s="50"/>
      <c r="EI102" s="50"/>
      <c r="EJ102" s="50"/>
      <c r="EK102" s="50"/>
      <c r="EL102" s="50"/>
      <c r="EM102" s="50"/>
      <c r="EN102" s="50"/>
      <c r="EO102" s="50"/>
      <c r="EP102" s="50"/>
      <c r="EQ102" s="50"/>
      <c r="ER102" s="50"/>
      <c r="ES102" s="50"/>
      <c r="ET102" s="50"/>
      <c r="EU102" s="50"/>
      <c r="EV102" s="50"/>
      <c r="EW102" s="50"/>
      <c r="EX102" s="50"/>
      <c r="EY102" s="50"/>
      <c r="EZ102" s="50"/>
      <c r="FA102" s="50"/>
      <c r="FB102" s="50"/>
      <c r="FC102" s="50"/>
      <c r="FD102" s="50"/>
      <c r="FE102" s="50"/>
      <c r="FF102" s="50"/>
      <c r="FG102" s="50"/>
      <c r="FH102" s="50"/>
      <c r="FI102" s="50"/>
      <c r="FJ102" s="50"/>
      <c r="FK102" s="50"/>
      <c r="FL102" s="50"/>
      <c r="FM102" s="50"/>
      <c r="FN102" s="50"/>
      <c r="FO102" s="50"/>
      <c r="FP102" s="50"/>
      <c r="FQ102" s="50"/>
      <c r="FR102" s="50"/>
      <c r="FS102" s="50"/>
      <c r="FT102" s="50"/>
      <c r="FU102" s="50"/>
      <c r="FV102" s="50"/>
      <c r="FW102" s="50"/>
      <c r="FX102" s="50"/>
      <c r="FY102" s="50"/>
      <c r="FZ102" s="50"/>
      <c r="GA102" s="50"/>
      <c r="GB102" s="50"/>
      <c r="GC102" s="50"/>
      <c r="GD102" s="50"/>
      <c r="GE102" s="50"/>
      <c r="GF102" s="50"/>
      <c r="GG102" s="50"/>
      <c r="GH102" s="50"/>
      <c r="GI102" s="50"/>
      <c r="GJ102" s="50"/>
      <c r="GK102" s="50"/>
      <c r="GL102" s="50"/>
      <c r="GM102" s="50"/>
      <c r="GN102" s="50"/>
      <c r="GO102" s="50"/>
      <c r="GP102" s="50"/>
      <c r="GQ102" s="50"/>
      <c r="GR102" s="50"/>
      <c r="GS102" s="50"/>
      <c r="GT102" s="50"/>
      <c r="GU102" s="50"/>
      <c r="GV102" s="50"/>
      <c r="GW102" s="50"/>
      <c r="GX102" s="50"/>
      <c r="GY102" s="50"/>
      <c r="GZ102" s="50"/>
      <c r="HA102" s="50"/>
      <c r="HB102" s="50"/>
      <c r="HC102" s="50"/>
      <c r="HD102" s="50"/>
      <c r="HE102" s="50"/>
      <c r="HF102" s="50"/>
      <c r="HG102" s="50"/>
      <c r="HH102" s="50"/>
      <c r="HI102" s="50"/>
      <c r="HJ102" s="50"/>
      <c r="HK102" s="50"/>
      <c r="HL102" s="50"/>
      <c r="HM102" s="50"/>
      <c r="HN102" s="50"/>
      <c r="HO102" s="50"/>
      <c r="HP102" s="50"/>
      <c r="HQ102" s="50"/>
      <c r="HR102" s="50"/>
      <c r="HS102" s="50"/>
      <c r="HT102" s="50"/>
      <c r="HU102" s="50"/>
      <c r="HV102" s="50"/>
      <c r="HW102" s="50"/>
      <c r="HX102" s="50"/>
      <c r="HY102" s="50"/>
      <c r="HZ102" s="50"/>
      <c r="IA102" s="50"/>
      <c r="IB102" s="50"/>
      <c r="IC102" s="50"/>
      <c r="ID102" s="50"/>
      <c r="IE102" s="50"/>
      <c r="IF102" s="50"/>
      <c r="IG102" s="50"/>
      <c r="IH102" s="50"/>
      <c r="II102" s="50"/>
      <c r="IJ102" s="50"/>
      <c r="IK102" s="50"/>
      <c r="IL102" s="50"/>
      <c r="IM102" s="50"/>
      <c r="IN102" s="50"/>
    </row>
    <row r="103" spans="1:248" s="621" customFormat="1">
      <c r="A103" s="59"/>
      <c r="B103" s="60"/>
      <c r="C103" s="467"/>
      <c r="D103" s="468"/>
      <c r="E103" s="61"/>
      <c r="F103" s="61"/>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50"/>
      <c r="DK103" s="50"/>
      <c r="DL103" s="50"/>
      <c r="DM103" s="50"/>
      <c r="DN103" s="50"/>
      <c r="DO103" s="50"/>
      <c r="DP103" s="50"/>
      <c r="DQ103" s="50"/>
      <c r="DR103" s="50"/>
      <c r="DS103" s="50"/>
      <c r="DT103" s="50"/>
      <c r="DU103" s="50"/>
      <c r="DV103" s="50"/>
      <c r="DW103" s="50"/>
      <c r="DX103" s="50"/>
      <c r="DY103" s="50"/>
      <c r="DZ103" s="50"/>
      <c r="EA103" s="50"/>
      <c r="EB103" s="50"/>
      <c r="EC103" s="50"/>
      <c r="ED103" s="50"/>
      <c r="EE103" s="50"/>
      <c r="EF103" s="50"/>
      <c r="EG103" s="50"/>
      <c r="EH103" s="50"/>
      <c r="EI103" s="50"/>
      <c r="EJ103" s="50"/>
      <c r="EK103" s="50"/>
      <c r="EL103" s="50"/>
      <c r="EM103" s="50"/>
      <c r="EN103" s="50"/>
      <c r="EO103" s="50"/>
      <c r="EP103" s="50"/>
      <c r="EQ103" s="50"/>
      <c r="ER103" s="50"/>
      <c r="ES103" s="50"/>
      <c r="ET103" s="50"/>
      <c r="EU103" s="50"/>
      <c r="EV103" s="50"/>
      <c r="EW103" s="50"/>
      <c r="EX103" s="50"/>
      <c r="EY103" s="50"/>
      <c r="EZ103" s="50"/>
      <c r="FA103" s="50"/>
      <c r="FB103" s="50"/>
      <c r="FC103" s="50"/>
      <c r="FD103" s="50"/>
      <c r="FE103" s="50"/>
      <c r="FF103" s="50"/>
      <c r="FG103" s="50"/>
      <c r="FH103" s="50"/>
      <c r="FI103" s="50"/>
      <c r="FJ103" s="50"/>
      <c r="FK103" s="50"/>
      <c r="FL103" s="50"/>
      <c r="FM103" s="50"/>
      <c r="FN103" s="50"/>
      <c r="FO103" s="50"/>
      <c r="FP103" s="50"/>
      <c r="FQ103" s="50"/>
      <c r="FR103" s="50"/>
      <c r="FS103" s="50"/>
      <c r="FT103" s="50"/>
      <c r="FU103" s="50"/>
      <c r="FV103" s="50"/>
      <c r="FW103" s="50"/>
      <c r="FX103" s="50"/>
      <c r="FY103" s="50"/>
      <c r="FZ103" s="50"/>
      <c r="GA103" s="50"/>
      <c r="GB103" s="50"/>
      <c r="GC103" s="50"/>
      <c r="GD103" s="50"/>
      <c r="GE103" s="50"/>
      <c r="GF103" s="50"/>
      <c r="GG103" s="50"/>
      <c r="GH103" s="50"/>
      <c r="GI103" s="50"/>
      <c r="GJ103" s="50"/>
      <c r="GK103" s="50"/>
      <c r="GL103" s="50"/>
      <c r="GM103" s="50"/>
      <c r="GN103" s="50"/>
      <c r="GO103" s="50"/>
      <c r="GP103" s="50"/>
      <c r="GQ103" s="50"/>
      <c r="GR103" s="50"/>
      <c r="GS103" s="50"/>
      <c r="GT103" s="50"/>
      <c r="GU103" s="50"/>
      <c r="GV103" s="50"/>
      <c r="GW103" s="50"/>
      <c r="GX103" s="50"/>
      <c r="GY103" s="50"/>
      <c r="GZ103" s="50"/>
      <c r="HA103" s="50"/>
      <c r="HB103" s="50"/>
      <c r="HC103" s="50"/>
      <c r="HD103" s="50"/>
      <c r="HE103" s="50"/>
      <c r="HF103" s="50"/>
      <c r="HG103" s="50"/>
      <c r="HH103" s="50"/>
      <c r="HI103" s="50"/>
      <c r="HJ103" s="50"/>
      <c r="HK103" s="50"/>
      <c r="HL103" s="50"/>
      <c r="HM103" s="50"/>
      <c r="HN103" s="50"/>
      <c r="HO103" s="50"/>
      <c r="HP103" s="50"/>
      <c r="HQ103" s="50"/>
      <c r="HR103" s="50"/>
      <c r="HS103" s="50"/>
      <c r="HT103" s="50"/>
      <c r="HU103" s="50"/>
      <c r="HV103" s="50"/>
      <c r="HW103" s="50"/>
      <c r="HX103" s="50"/>
      <c r="HY103" s="50"/>
      <c r="HZ103" s="50"/>
      <c r="IA103" s="50"/>
      <c r="IB103" s="50"/>
      <c r="IC103" s="50"/>
      <c r="ID103" s="50"/>
      <c r="IE103" s="50"/>
      <c r="IF103" s="50"/>
      <c r="IG103" s="50"/>
      <c r="IH103" s="50"/>
      <c r="II103" s="50"/>
      <c r="IJ103" s="50"/>
      <c r="IK103" s="50"/>
      <c r="IL103" s="50"/>
      <c r="IM103" s="50"/>
      <c r="IN103" s="50"/>
    </row>
    <row r="104" spans="1:248" s="621" customFormat="1">
      <c r="A104" s="59"/>
      <c r="B104" s="60"/>
      <c r="C104" s="467"/>
      <c r="D104" s="468"/>
      <c r="E104" s="61"/>
      <c r="F104" s="61"/>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50"/>
      <c r="FG104" s="50"/>
      <c r="FH104" s="50"/>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0"/>
      <c r="HB104" s="50"/>
      <c r="HC104" s="50"/>
      <c r="HD104" s="50"/>
      <c r="HE104" s="50"/>
      <c r="HF104" s="50"/>
      <c r="HG104" s="50"/>
      <c r="HH104" s="50"/>
      <c r="HI104" s="50"/>
      <c r="HJ104" s="50"/>
      <c r="HK104" s="50"/>
      <c r="HL104" s="50"/>
      <c r="HM104" s="50"/>
      <c r="HN104" s="50"/>
      <c r="HO104" s="50"/>
      <c r="HP104" s="50"/>
      <c r="HQ104" s="50"/>
      <c r="HR104" s="50"/>
      <c r="HS104" s="50"/>
      <c r="HT104" s="50"/>
      <c r="HU104" s="50"/>
      <c r="HV104" s="50"/>
      <c r="HW104" s="50"/>
      <c r="HX104" s="50"/>
      <c r="HY104" s="50"/>
      <c r="HZ104" s="50"/>
      <c r="IA104" s="50"/>
      <c r="IB104" s="50"/>
      <c r="IC104" s="50"/>
      <c r="ID104" s="50"/>
      <c r="IE104" s="50"/>
      <c r="IF104" s="50"/>
      <c r="IG104" s="50"/>
      <c r="IH104" s="50"/>
      <c r="II104" s="50"/>
      <c r="IJ104" s="50"/>
      <c r="IK104" s="50"/>
      <c r="IL104" s="50"/>
      <c r="IM104" s="50"/>
      <c r="IN104" s="50"/>
    </row>
    <row r="105" spans="1:248" s="621" customFormat="1" ht="77.25" customHeight="1">
      <c r="A105" s="59"/>
      <c r="B105" s="60"/>
      <c r="C105" s="467"/>
      <c r="D105" s="468"/>
      <c r="E105" s="61"/>
      <c r="F105" s="61"/>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c r="DE105" s="50"/>
      <c r="DF105" s="50"/>
      <c r="DG105" s="50"/>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50"/>
      <c r="FG105" s="50"/>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0"/>
      <c r="HB105" s="50"/>
      <c r="HC105" s="50"/>
      <c r="HD105" s="50"/>
      <c r="HE105" s="50"/>
      <c r="HF105" s="50"/>
      <c r="HG105" s="50"/>
      <c r="HH105" s="50"/>
      <c r="HI105" s="50"/>
      <c r="HJ105" s="50"/>
      <c r="HK105" s="50"/>
      <c r="HL105" s="50"/>
      <c r="HM105" s="50"/>
      <c r="HN105" s="50"/>
      <c r="HO105" s="50"/>
      <c r="HP105" s="50"/>
      <c r="HQ105" s="50"/>
      <c r="HR105" s="50"/>
      <c r="HS105" s="50"/>
      <c r="HT105" s="50"/>
      <c r="HU105" s="50"/>
      <c r="HV105" s="50"/>
      <c r="HW105" s="50"/>
      <c r="HX105" s="50"/>
      <c r="HY105" s="50"/>
      <c r="HZ105" s="50"/>
      <c r="IA105" s="50"/>
      <c r="IB105" s="50"/>
      <c r="IC105" s="50"/>
      <c r="ID105" s="50"/>
      <c r="IE105" s="50"/>
      <c r="IF105" s="50"/>
      <c r="IG105" s="50"/>
      <c r="IH105" s="50"/>
      <c r="II105" s="50"/>
      <c r="IJ105" s="50"/>
      <c r="IK105" s="50"/>
      <c r="IL105" s="50"/>
      <c r="IM105" s="50"/>
      <c r="IN105" s="50"/>
    </row>
    <row r="106" spans="1:248" s="621" customFormat="1">
      <c r="A106" s="59"/>
      <c r="B106" s="60"/>
      <c r="C106" s="467"/>
      <c r="D106" s="468"/>
      <c r="E106" s="61"/>
      <c r="F106" s="61"/>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c r="DE106" s="50"/>
      <c r="DF106" s="50"/>
      <c r="DG106" s="50"/>
      <c r="DH106" s="50"/>
      <c r="DI106" s="50"/>
      <c r="DJ106" s="50"/>
      <c r="DK106" s="50"/>
      <c r="DL106" s="50"/>
      <c r="DM106" s="50"/>
      <c r="DN106" s="50"/>
      <c r="DO106" s="50"/>
      <c r="DP106" s="50"/>
      <c r="DQ106" s="50"/>
      <c r="DR106" s="50"/>
      <c r="DS106" s="50"/>
      <c r="DT106" s="50"/>
      <c r="DU106" s="50"/>
      <c r="DV106" s="50"/>
      <c r="DW106" s="50"/>
      <c r="DX106" s="50"/>
      <c r="DY106" s="50"/>
      <c r="DZ106" s="50"/>
      <c r="EA106" s="50"/>
      <c r="EB106" s="50"/>
      <c r="EC106" s="50"/>
      <c r="ED106" s="50"/>
      <c r="EE106" s="50"/>
      <c r="EF106" s="50"/>
      <c r="EG106" s="50"/>
      <c r="EH106" s="50"/>
      <c r="EI106" s="50"/>
      <c r="EJ106" s="50"/>
      <c r="EK106" s="50"/>
      <c r="EL106" s="50"/>
      <c r="EM106" s="50"/>
      <c r="EN106" s="50"/>
      <c r="EO106" s="50"/>
      <c r="EP106" s="50"/>
      <c r="EQ106" s="50"/>
      <c r="ER106" s="50"/>
      <c r="ES106" s="50"/>
      <c r="ET106" s="50"/>
      <c r="EU106" s="50"/>
      <c r="EV106" s="50"/>
      <c r="EW106" s="50"/>
      <c r="EX106" s="50"/>
      <c r="EY106" s="50"/>
      <c r="EZ106" s="50"/>
      <c r="FA106" s="50"/>
      <c r="FB106" s="50"/>
      <c r="FC106" s="50"/>
      <c r="FD106" s="50"/>
      <c r="FE106" s="50"/>
      <c r="FF106" s="50"/>
      <c r="FG106" s="50"/>
      <c r="FH106" s="50"/>
      <c r="FI106" s="50"/>
      <c r="FJ106" s="50"/>
      <c r="FK106" s="50"/>
      <c r="FL106" s="50"/>
      <c r="FM106" s="50"/>
      <c r="FN106" s="50"/>
      <c r="FO106" s="50"/>
      <c r="FP106" s="50"/>
      <c r="FQ106" s="50"/>
      <c r="FR106" s="50"/>
      <c r="FS106" s="50"/>
      <c r="FT106" s="50"/>
      <c r="FU106" s="50"/>
      <c r="FV106" s="50"/>
      <c r="FW106" s="50"/>
      <c r="FX106" s="50"/>
      <c r="FY106" s="50"/>
      <c r="FZ106" s="50"/>
      <c r="GA106" s="50"/>
      <c r="GB106" s="50"/>
      <c r="GC106" s="50"/>
      <c r="GD106" s="50"/>
      <c r="GE106" s="50"/>
      <c r="GF106" s="50"/>
      <c r="GG106" s="50"/>
      <c r="GH106" s="50"/>
      <c r="GI106" s="50"/>
      <c r="GJ106" s="50"/>
      <c r="GK106" s="50"/>
      <c r="GL106" s="50"/>
      <c r="GM106" s="50"/>
      <c r="GN106" s="50"/>
      <c r="GO106" s="50"/>
      <c r="GP106" s="50"/>
      <c r="GQ106" s="50"/>
      <c r="GR106" s="50"/>
      <c r="GS106" s="50"/>
      <c r="GT106" s="50"/>
      <c r="GU106" s="50"/>
      <c r="GV106" s="50"/>
      <c r="GW106" s="50"/>
      <c r="GX106" s="50"/>
      <c r="GY106" s="50"/>
      <c r="GZ106" s="50"/>
      <c r="HA106" s="50"/>
      <c r="HB106" s="50"/>
      <c r="HC106" s="50"/>
      <c r="HD106" s="50"/>
      <c r="HE106" s="50"/>
      <c r="HF106" s="50"/>
      <c r="HG106" s="50"/>
      <c r="HH106" s="50"/>
      <c r="HI106" s="50"/>
      <c r="HJ106" s="50"/>
      <c r="HK106" s="50"/>
      <c r="HL106" s="50"/>
      <c r="HM106" s="50"/>
      <c r="HN106" s="50"/>
      <c r="HO106" s="50"/>
      <c r="HP106" s="50"/>
      <c r="HQ106" s="50"/>
      <c r="HR106" s="50"/>
      <c r="HS106" s="50"/>
      <c r="HT106" s="50"/>
      <c r="HU106" s="50"/>
      <c r="HV106" s="50"/>
      <c r="HW106" s="50"/>
      <c r="HX106" s="50"/>
      <c r="HY106" s="50"/>
      <c r="HZ106" s="50"/>
      <c r="IA106" s="50"/>
      <c r="IB106" s="50"/>
      <c r="IC106" s="50"/>
      <c r="ID106" s="50"/>
      <c r="IE106" s="50"/>
      <c r="IF106" s="50"/>
      <c r="IG106" s="50"/>
      <c r="IH106" s="50"/>
      <c r="II106" s="50"/>
      <c r="IJ106" s="50"/>
      <c r="IK106" s="50"/>
      <c r="IL106" s="50"/>
      <c r="IM106" s="50"/>
      <c r="IN106" s="50"/>
    </row>
    <row r="126" spans="7:248">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62"/>
      <c r="EK126" s="62"/>
      <c r="EL126" s="62"/>
      <c r="EM126" s="62"/>
      <c r="EN126" s="62"/>
      <c r="EO126" s="62"/>
      <c r="EP126" s="62"/>
      <c r="EQ126" s="62"/>
      <c r="ER126" s="62"/>
      <c r="ES126" s="62"/>
      <c r="ET126" s="62"/>
      <c r="EU126" s="62"/>
      <c r="EV126" s="62"/>
      <c r="EW126" s="62"/>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62"/>
      <c r="HC126" s="62"/>
      <c r="HD126" s="62"/>
      <c r="HE126" s="62"/>
      <c r="HF126" s="62"/>
      <c r="HG126" s="62"/>
      <c r="HH126" s="62"/>
      <c r="HI126" s="62"/>
      <c r="HJ126" s="62"/>
      <c r="HK126" s="62"/>
      <c r="HL126" s="62"/>
      <c r="HM126" s="62"/>
      <c r="HN126" s="62"/>
      <c r="HO126" s="62"/>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row>
  </sheetData>
  <sheetProtection password="C048"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2.xml><?xml version="1.0" encoding="utf-8"?>
<worksheet xmlns="http://schemas.openxmlformats.org/spreadsheetml/2006/main" xmlns:r="http://schemas.openxmlformats.org/officeDocument/2006/relationships">
  <sheetPr>
    <tabColor rgb="FFFFC000"/>
  </sheetPr>
  <dimension ref="A1:I24"/>
  <sheetViews>
    <sheetView showZeros="0" view="pageBreakPreview" zoomScaleNormal="100" zoomScaleSheetLayoutView="100" workbookViewId="0">
      <selection activeCell="C22" sqref="C22"/>
    </sheetView>
  </sheetViews>
  <sheetFormatPr defaultRowHeight="12.75"/>
  <cols>
    <col min="1" max="1" width="5.140625" style="82" customWidth="1"/>
    <col min="2" max="2" width="5.140625" style="82" bestFit="1" customWidth="1"/>
    <col min="3" max="3" width="48.42578125" style="1" customWidth="1"/>
    <col min="4" max="4" width="30.85546875" style="120" customWidth="1"/>
    <col min="5" max="5" width="9.140625" style="1"/>
    <col min="6" max="6" width="14.28515625" style="1" customWidth="1"/>
    <col min="7" max="7" width="9.140625" style="1"/>
    <col min="8" max="8" width="12.85546875" style="1" customWidth="1"/>
    <col min="9" max="9" width="12.5703125" style="121" customWidth="1"/>
    <col min="10" max="16384" width="9.140625" style="1"/>
  </cols>
  <sheetData>
    <row r="1" spans="1:9" s="6" customFormat="1">
      <c r="A1" s="156"/>
      <c r="B1" s="156"/>
      <c r="D1" s="157"/>
      <c r="I1" s="158"/>
    </row>
    <row r="2" spans="1:9" s="162" customFormat="1" ht="15">
      <c r="A2" s="378" t="s">
        <v>0</v>
      </c>
      <c r="B2" s="1156" t="s">
        <v>30</v>
      </c>
      <c r="C2" s="1157"/>
      <c r="D2" s="308"/>
      <c r="E2" s="161"/>
      <c r="I2" s="132"/>
    </row>
    <row r="3" spans="1:9" s="162" customFormat="1" ht="15">
      <c r="A3" s="159"/>
      <c r="B3" s="341"/>
      <c r="C3" s="342"/>
      <c r="D3" s="308"/>
      <c r="E3" s="161"/>
      <c r="I3" s="132"/>
    </row>
    <row r="4" spans="1:9">
      <c r="A4" s="309"/>
      <c r="B4" s="235" t="str">
        <f>'STREHA-DVOKAPNICA'!A1</f>
        <v>I.</v>
      </c>
      <c r="C4" s="231" t="str">
        <f>'STREHA-DVOKAPNICA'!B1</f>
        <v>STREHA - DVOKAPNICA</v>
      </c>
      <c r="D4" s="310">
        <f>+'STREHA-DVOKAPNICA'!F94</f>
        <v>0</v>
      </c>
      <c r="E4" s="142"/>
    </row>
    <row r="5" spans="1:9">
      <c r="A5" s="309"/>
      <c r="B5" s="235" t="str">
        <f>'RAVNA STREHA'!A1</f>
        <v>II.</v>
      </c>
      <c r="C5" s="231" t="str">
        <f>'RAVNA STREHA'!B1</f>
        <v xml:space="preserve">RAVNA STREHA </v>
      </c>
      <c r="D5" s="310">
        <f>+'RAVNA STREHA'!F59</f>
        <v>0</v>
      </c>
      <c r="E5" s="142"/>
    </row>
    <row r="6" spans="1:9">
      <c r="A6" s="309"/>
      <c r="B6" s="235" t="str">
        <f>FASADE!A1</f>
        <v>III.</v>
      </c>
      <c r="C6" s="231" t="s">
        <v>221</v>
      </c>
      <c r="D6" s="310">
        <f>+FASADE!F57</f>
        <v>0</v>
      </c>
      <c r="E6" s="142"/>
    </row>
    <row r="7" spans="1:9">
      <c r="A7" s="309"/>
      <c r="B7" s="235" t="str">
        <f>KLJUČAVNIČARSKA!A1</f>
        <v>IV.</v>
      </c>
      <c r="C7" s="231" t="str">
        <f>KLJUČAVNIČARSKA!B1</f>
        <v>KLJUČAVNIČARSKA DELA</v>
      </c>
      <c r="D7" s="310">
        <f>+KLJUČAVNIČARSKA!F43</f>
        <v>0</v>
      </c>
      <c r="E7" s="142"/>
    </row>
    <row r="8" spans="1:9">
      <c r="A8" s="309"/>
      <c r="B8" s="235" t="str">
        <f>ESTRIHI!A1</f>
        <v>V.</v>
      </c>
      <c r="C8" s="231" t="str">
        <f>ESTRIHI!B1</f>
        <v>ESTRIHI</v>
      </c>
      <c r="D8" s="310">
        <f>+ESTRIHI!F25</f>
        <v>0</v>
      </c>
      <c r="E8" s="142"/>
    </row>
    <row r="9" spans="1:9">
      <c r="A9" s="309"/>
      <c r="B9" s="147" t="str">
        <f>KERAMIKA!A1</f>
        <v>VI.</v>
      </c>
      <c r="C9" s="231" t="str">
        <f>KERAMIKA!B1</f>
        <v xml:space="preserve">KERAMIKA </v>
      </c>
      <c r="D9" s="310">
        <f>+KERAMIKA!F36</f>
        <v>0</v>
      </c>
      <c r="E9" s="142"/>
    </row>
    <row r="10" spans="1:9">
      <c r="A10" s="309"/>
      <c r="B10" s="147" t="str">
        <f>'PVC TLAKI'!A1</f>
        <v>VII.</v>
      </c>
      <c r="C10" s="231" t="str">
        <f>'PVC TLAKI'!B1</f>
        <v>PVC TLAKI</v>
      </c>
      <c r="D10" s="310">
        <f>+'PVC TLAKI'!F18</f>
        <v>0</v>
      </c>
      <c r="E10" s="142"/>
    </row>
    <row r="11" spans="1:9">
      <c r="A11" s="309"/>
      <c r="B11" s="147" t="str">
        <f>VRATA!A1</f>
        <v>VIII.</v>
      </c>
      <c r="C11" s="231" t="str">
        <f>VRATA!B1</f>
        <v>VRATA, SANITARNE STENE</v>
      </c>
      <c r="D11" s="310">
        <f>+VRATA!F42</f>
        <v>0</v>
      </c>
      <c r="E11" s="142"/>
    </row>
    <row r="12" spans="1:9">
      <c r="A12" s="309"/>
      <c r="B12" s="147" t="str">
        <f>OKNA!A1</f>
        <v>IX.</v>
      </c>
      <c r="C12" s="231" t="str">
        <f>OKNA!B1</f>
        <v>OKNA</v>
      </c>
      <c r="D12" s="310">
        <f>+OKNA!F30</f>
        <v>0</v>
      </c>
      <c r="E12" s="142"/>
    </row>
    <row r="13" spans="1:9">
      <c r="A13" s="309"/>
      <c r="B13" s="147" t="str">
        <f>'ZUNANJE IN NOTR. ZASTEKLITVE'!A1</f>
        <v>X.</v>
      </c>
      <c r="C13" s="231" t="str">
        <f>'ZUNANJE IN NOTR. ZASTEKLITVE'!B1</f>
        <v>ZUNANJE IN NOTRANJE ZASTEKLITVE</v>
      </c>
      <c r="D13" s="310">
        <f>+'ZUNANJE IN NOTR. ZASTEKLITVE'!F50</f>
        <v>0</v>
      </c>
      <c r="E13" s="142"/>
    </row>
    <row r="14" spans="1:9">
      <c r="A14" s="309"/>
      <c r="B14" s="235" t="str">
        <f>SUHOMONTAŽNA!A1</f>
        <v>XI.</v>
      </c>
      <c r="C14" s="231" t="str">
        <f>SUHOMONTAŽNA!B1</f>
        <v>SUHOMONTAŽNA DELA</v>
      </c>
      <c r="D14" s="310">
        <f>+SUHOMONTAŽNA!F46</f>
        <v>0</v>
      </c>
      <c r="E14" s="142"/>
    </row>
    <row r="15" spans="1:9">
      <c r="A15" s="309"/>
      <c r="B15" s="147" t="str">
        <f>SLIKOPLESKARSKA!A1</f>
        <v>XII.</v>
      </c>
      <c r="C15" s="231" t="str">
        <f>SLIKOPLESKARSKA!B1</f>
        <v>SLIKOPLESKARSKA DELA</v>
      </c>
      <c r="D15" s="310">
        <f>+SLIKOPLESKARSKA!F29</f>
        <v>0</v>
      </c>
      <c r="E15" s="142"/>
    </row>
    <row r="16" spans="1:9">
      <c r="A16" s="309"/>
      <c r="B16" s="147" t="str">
        <f>DVIGALO!A1</f>
        <v>XIII.</v>
      </c>
      <c r="C16" s="231" t="str">
        <f>DVIGALO!B1</f>
        <v>DVIGALO</v>
      </c>
      <c r="D16" s="310">
        <f>+DVIGALO!F31</f>
        <v>0</v>
      </c>
      <c r="E16" s="142"/>
    </row>
    <row r="17" spans="1:9">
      <c r="A17" s="309"/>
      <c r="B17" s="239" t="str">
        <f>+'RAZNA DELA'!A1</f>
        <v>XIV.</v>
      </c>
      <c r="C17" s="232" t="str">
        <f>+'RAZNA DELA'!B1</f>
        <v>RAZNA DELA</v>
      </c>
      <c r="D17" s="340">
        <f>+'RAZNA DELA'!F14</f>
        <v>0</v>
      </c>
      <c r="E17" s="142"/>
    </row>
    <row r="18" spans="1:9" s="154" customFormat="1" ht="15">
      <c r="A18" s="151"/>
      <c r="B18" s="151"/>
      <c r="C18" s="152" t="s">
        <v>33</v>
      </c>
      <c r="D18" s="153">
        <f>SUM(D4:D17)</f>
        <v>0</v>
      </c>
      <c r="I18" s="155"/>
    </row>
    <row r="19" spans="1:9" s="6" customFormat="1">
      <c r="A19" s="309"/>
      <c r="B19" s="147"/>
      <c r="C19" s="231"/>
      <c r="D19" s="310"/>
      <c r="E19" s="142"/>
      <c r="I19" s="158"/>
    </row>
    <row r="20" spans="1:9">
      <c r="A20" s="167"/>
      <c r="B20" s="167"/>
      <c r="C20" s="168"/>
      <c r="D20" s="169"/>
      <c r="E20" s="170"/>
    </row>
    <row r="21" spans="1:9" s="189" customFormat="1">
      <c r="A21" s="309"/>
      <c r="B21" s="309"/>
      <c r="C21" s="311"/>
      <c r="D21" s="312"/>
      <c r="E21" s="313"/>
      <c r="I21" s="121"/>
    </row>
    <row r="22" spans="1:9" s="17" customFormat="1">
      <c r="A22" s="314"/>
      <c r="B22" s="314"/>
      <c r="C22" s="315"/>
      <c r="D22" s="390"/>
      <c r="I22" s="185"/>
    </row>
    <row r="23" spans="1:9" s="17" customFormat="1" ht="27.75" customHeight="1">
      <c r="A23" s="200"/>
      <c r="B23" s="200"/>
      <c r="C23" s="1154"/>
      <c r="D23" s="1154"/>
      <c r="I23" s="185"/>
    </row>
    <row r="24" spans="1:9" s="17" customFormat="1" ht="29.25" customHeight="1">
      <c r="A24" s="200"/>
      <c r="B24" s="200"/>
      <c r="C24" s="1154"/>
      <c r="D24" s="1154"/>
      <c r="I24" s="185"/>
    </row>
  </sheetData>
  <sheetProtection algorithmName="SHA-512" hashValue="IeIynQwyYb0T9zf8ImoIAzJ+q927Eutp3Tyo8MDMuDO2HUpv1k/xmNTZM9CCmya40UxrZ6VJHA3Ymt2gtz5OuQ==" saltValue="0hykJhpMcnlKImjlEyRtQw==" spinCount="100000" sheet="1" objects="1" scenarios="1" selectLockedCells="1"/>
  <mergeCells count="3">
    <mergeCell ref="B2:C2"/>
    <mergeCell ref="C23:D23"/>
    <mergeCell ref="C24:D24"/>
  </mergeCells>
  <pageMargins left="0.78740157480314965" right="0.59055118110236227" top="0.86614173228346458" bottom="0.86614173228346458" header="0.31496062992125984" footer="0.51181102362204722"/>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3.xml><?xml version="1.0" encoding="utf-8"?>
<worksheet xmlns="http://schemas.openxmlformats.org/spreadsheetml/2006/main" xmlns:r="http://schemas.openxmlformats.org/officeDocument/2006/relationships">
  <sheetPr>
    <tabColor rgb="FFFFC000"/>
  </sheetPr>
  <dimension ref="A1:IP150"/>
  <sheetViews>
    <sheetView showZeros="0" view="pageBreakPreview" topLeftCell="A79" zoomScaleNormal="100" zoomScaleSheetLayoutView="100" workbookViewId="0">
      <selection activeCell="E92" sqref="E92"/>
    </sheetView>
  </sheetViews>
  <sheetFormatPr defaultRowHeight="12.75"/>
  <cols>
    <col min="1" max="1" width="6.140625" style="263" customWidth="1"/>
    <col min="2" max="2" width="43.85546875" style="250" customWidth="1"/>
    <col min="3" max="3" width="5.42578125" style="261" customWidth="1"/>
    <col min="4" max="4" width="10.140625" style="262" customWidth="1"/>
    <col min="5" max="5" width="10.42578125" style="394" customWidth="1"/>
    <col min="6" max="6" width="13.7109375" style="394" customWidth="1"/>
    <col min="7" max="16384" width="9.140625" style="244"/>
  </cols>
  <sheetData>
    <row r="1" spans="1:250">
      <c r="A1" s="240" t="s">
        <v>12</v>
      </c>
      <c r="B1" s="241" t="s">
        <v>222</v>
      </c>
      <c r="C1" s="242"/>
      <c r="D1" s="243"/>
      <c r="E1" s="391"/>
      <c r="F1" s="391"/>
    </row>
    <row r="2" spans="1:250">
      <c r="A2" s="240"/>
      <c r="B2" s="241"/>
      <c r="C2" s="242"/>
      <c r="D2" s="243"/>
      <c r="E2" s="391"/>
      <c r="F2" s="391"/>
    </row>
    <row r="3" spans="1:250" s="1" customFormat="1">
      <c r="A3" s="623"/>
      <c r="B3" s="624" t="s">
        <v>84</v>
      </c>
      <c r="C3" s="625"/>
      <c r="D3" s="508"/>
      <c r="E3" s="626"/>
      <c r="F3" s="626"/>
    </row>
    <row r="4" spans="1:250" s="189" customFormat="1" ht="27.75" customHeight="1">
      <c r="A4" s="623"/>
      <c r="B4" s="627" t="s">
        <v>551</v>
      </c>
      <c r="C4" s="628"/>
      <c r="D4" s="628"/>
      <c r="E4" s="629"/>
      <c r="F4" s="629"/>
    </row>
    <row r="5" spans="1:250" s="1" customFormat="1" ht="38.25">
      <c r="A5" s="623"/>
      <c r="B5" s="627" t="s">
        <v>552</v>
      </c>
      <c r="C5" s="628"/>
      <c r="D5" s="628"/>
      <c r="E5" s="629"/>
      <c r="F5" s="629"/>
    </row>
    <row r="6" spans="1:250" s="1" customFormat="1" ht="27.75" customHeight="1">
      <c r="A6" s="623"/>
      <c r="B6" s="627" t="s">
        <v>553</v>
      </c>
      <c r="C6" s="630"/>
      <c r="D6" s="630"/>
      <c r="E6" s="631"/>
      <c r="F6" s="631"/>
    </row>
    <row r="7" spans="1:250" s="1" customFormat="1" ht="27" customHeight="1">
      <c r="A7" s="623"/>
      <c r="B7" s="632" t="s">
        <v>252</v>
      </c>
      <c r="C7" s="633"/>
      <c r="D7" s="633"/>
      <c r="E7" s="634"/>
      <c r="F7" s="634"/>
    </row>
    <row r="8" spans="1:250">
      <c r="A8" s="240"/>
      <c r="B8" s="241"/>
      <c r="C8" s="242"/>
      <c r="D8" s="243"/>
      <c r="E8" s="391"/>
      <c r="F8" s="391"/>
    </row>
    <row r="9" spans="1:250" s="6" customFormat="1">
      <c r="A9" s="418" t="s">
        <v>25</v>
      </c>
      <c r="B9" s="419" t="s">
        <v>26</v>
      </c>
      <c r="C9" s="506" t="s">
        <v>11</v>
      </c>
      <c r="D9" s="507" t="s">
        <v>27</v>
      </c>
      <c r="E9" s="420" t="s">
        <v>28</v>
      </c>
      <c r="F9" s="421" t="s">
        <v>29</v>
      </c>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c r="II9" s="245"/>
      <c r="IJ9" s="245"/>
      <c r="IK9" s="245"/>
      <c r="IL9" s="245"/>
      <c r="IM9" s="245"/>
      <c r="IN9" s="245"/>
      <c r="IO9" s="245"/>
      <c r="IP9" s="245"/>
    </row>
    <row r="10" spans="1:250">
      <c r="A10" s="246"/>
      <c r="B10" s="247"/>
      <c r="C10" s="242"/>
      <c r="D10" s="248"/>
      <c r="E10" s="391"/>
      <c r="F10" s="391">
        <f>D10*E10</f>
        <v>0</v>
      </c>
    </row>
    <row r="11" spans="1:250" s="189" customFormat="1">
      <c r="A11" s="257"/>
      <c r="B11" s="635" t="s">
        <v>565</v>
      </c>
      <c r="C11" s="562"/>
      <c r="D11" s="562"/>
      <c r="E11" s="120"/>
      <c r="F11" s="423"/>
    </row>
    <row r="12" spans="1:250" s="189" customFormat="1">
      <c r="A12" s="257"/>
      <c r="B12" s="635"/>
      <c r="C12" s="562"/>
      <c r="D12" s="562"/>
      <c r="E12" s="120"/>
      <c r="F12" s="423"/>
    </row>
    <row r="13" spans="1:250" s="189" customFormat="1" ht="114.75">
      <c r="A13" s="249">
        <f>COUNT(A10:A$11)+1</f>
        <v>1</v>
      </c>
      <c r="B13" s="636" t="s">
        <v>393</v>
      </c>
      <c r="C13" s="637" t="s">
        <v>146</v>
      </c>
      <c r="D13" s="508">
        <v>25</v>
      </c>
      <c r="E13" s="410"/>
      <c r="F13" s="423">
        <f>D13*E13</f>
        <v>0</v>
      </c>
    </row>
    <row r="14" spans="1:250" s="285" customFormat="1">
      <c r="A14" s="249"/>
      <c r="B14" s="424"/>
      <c r="C14" s="637"/>
      <c r="D14" s="508"/>
      <c r="E14" s="410"/>
      <c r="F14" s="423">
        <f t="shared" ref="F14:F52" si="0">D14*E14</f>
        <v>0</v>
      </c>
    </row>
    <row r="15" spans="1:250" s="1" customFormat="1" ht="38.25">
      <c r="A15" s="249">
        <f>COUNT(A$11:A13)+1</f>
        <v>2</v>
      </c>
      <c r="B15" s="424" t="s">
        <v>223</v>
      </c>
      <c r="C15" s="637" t="s">
        <v>146</v>
      </c>
      <c r="D15" s="508">
        <v>30</v>
      </c>
      <c r="E15" s="410"/>
      <c r="F15" s="423">
        <f t="shared" si="0"/>
        <v>0</v>
      </c>
      <c r="G15" s="142"/>
    </row>
    <row r="16" spans="1:250" s="1" customFormat="1">
      <c r="A16" s="249"/>
      <c r="B16" s="636"/>
      <c r="C16" s="637"/>
      <c r="D16" s="508"/>
      <c r="E16" s="410"/>
      <c r="F16" s="423">
        <f t="shared" si="0"/>
        <v>0</v>
      </c>
      <c r="G16" s="142"/>
    </row>
    <row r="17" spans="1:7" s="640" customFormat="1" ht="38.25">
      <c r="A17" s="249">
        <f>COUNT(A$11:A16)+1</f>
        <v>3</v>
      </c>
      <c r="B17" s="424" t="s">
        <v>224</v>
      </c>
      <c r="C17" s="637" t="s">
        <v>146</v>
      </c>
      <c r="D17" s="508">
        <v>30</v>
      </c>
      <c r="E17" s="410"/>
      <c r="F17" s="423">
        <f t="shared" si="0"/>
        <v>0</v>
      </c>
      <c r="G17" s="639"/>
    </row>
    <row r="18" spans="1:7" s="640" customFormat="1">
      <c r="A18" s="249"/>
      <c r="B18" s="424"/>
      <c r="C18" s="637"/>
      <c r="D18" s="508"/>
      <c r="E18" s="410"/>
      <c r="F18" s="423">
        <f t="shared" si="0"/>
        <v>0</v>
      </c>
      <c r="G18" s="639"/>
    </row>
    <row r="19" spans="1:7" s="640" customFormat="1" ht="25.5">
      <c r="A19" s="249">
        <f>COUNT(A$11:A18)+1</f>
        <v>4</v>
      </c>
      <c r="B19" s="424" t="s">
        <v>225</v>
      </c>
      <c r="C19" s="637" t="s">
        <v>146</v>
      </c>
      <c r="D19" s="508">
        <v>30</v>
      </c>
      <c r="E19" s="410"/>
      <c r="F19" s="423">
        <f t="shared" si="0"/>
        <v>0</v>
      </c>
      <c r="G19" s="639"/>
    </row>
    <row r="20" spans="1:7" s="640" customFormat="1">
      <c r="A20" s="249"/>
      <c r="B20" s="641"/>
      <c r="C20" s="637"/>
      <c r="D20" s="508"/>
      <c r="E20" s="410"/>
      <c r="F20" s="423">
        <f t="shared" si="0"/>
        <v>0</v>
      </c>
      <c r="G20" s="639"/>
    </row>
    <row r="21" spans="1:7" s="640" customFormat="1" ht="40.5" customHeight="1">
      <c r="A21" s="249">
        <f>COUNT(A$11:A20)+1</f>
        <v>5</v>
      </c>
      <c r="B21" s="642" t="s">
        <v>226</v>
      </c>
      <c r="C21" s="637" t="s">
        <v>146</v>
      </c>
      <c r="D21" s="508">
        <v>30</v>
      </c>
      <c r="E21" s="410"/>
      <c r="F21" s="423">
        <f t="shared" si="0"/>
        <v>0</v>
      </c>
      <c r="G21" s="639"/>
    </row>
    <row r="22" spans="1:7" s="640" customFormat="1" ht="12.75" customHeight="1">
      <c r="A22" s="249"/>
      <c r="B22" s="642"/>
      <c r="C22" s="637"/>
      <c r="D22" s="508"/>
      <c r="E22" s="410"/>
      <c r="F22" s="423">
        <f t="shared" si="0"/>
        <v>0</v>
      </c>
      <c r="G22" s="639"/>
    </row>
    <row r="23" spans="1:7" s="640" customFormat="1" ht="51">
      <c r="A23" s="249">
        <f>COUNT(A$11:A22)+1</f>
        <v>6</v>
      </c>
      <c r="B23" s="600" t="s">
        <v>227</v>
      </c>
      <c r="C23" s="637" t="s">
        <v>117</v>
      </c>
      <c r="D23" s="508">
        <v>2</v>
      </c>
      <c r="E23" s="410"/>
      <c r="F23" s="423">
        <f t="shared" si="0"/>
        <v>0</v>
      </c>
      <c r="G23" s="639"/>
    </row>
    <row r="24" spans="1:7" s="640" customFormat="1">
      <c r="A24" s="249"/>
      <c r="B24" s="600"/>
      <c r="C24" s="637"/>
      <c r="D24" s="508"/>
      <c r="E24" s="410"/>
      <c r="F24" s="423">
        <f t="shared" si="0"/>
        <v>0</v>
      </c>
      <c r="G24" s="639"/>
    </row>
    <row r="25" spans="1:7" s="640" customFormat="1" ht="51">
      <c r="A25" s="249">
        <f>COUNT(A$11:A24)+1</f>
        <v>7</v>
      </c>
      <c r="B25" s="600" t="s">
        <v>394</v>
      </c>
      <c r="C25" s="637" t="s">
        <v>117</v>
      </c>
      <c r="D25" s="508">
        <v>15</v>
      </c>
      <c r="E25" s="410"/>
      <c r="F25" s="423">
        <f t="shared" si="0"/>
        <v>0</v>
      </c>
      <c r="G25" s="639"/>
    </row>
    <row r="26" spans="1:7" s="640" customFormat="1">
      <c r="A26" s="249"/>
      <c r="B26" s="643"/>
      <c r="C26" s="637"/>
      <c r="D26" s="508"/>
      <c r="E26" s="410"/>
      <c r="F26" s="423">
        <f t="shared" si="0"/>
        <v>0</v>
      </c>
      <c r="G26" s="639"/>
    </row>
    <row r="27" spans="1:7" s="640" customFormat="1" ht="51.75" customHeight="1">
      <c r="A27" s="249">
        <f>COUNT(A$11:A26)+1</f>
        <v>8</v>
      </c>
      <c r="B27" s="600" t="s">
        <v>228</v>
      </c>
      <c r="C27" s="637" t="s">
        <v>146</v>
      </c>
      <c r="D27" s="508">
        <v>10</v>
      </c>
      <c r="E27" s="410"/>
      <c r="F27" s="423">
        <f t="shared" si="0"/>
        <v>0</v>
      </c>
      <c r="G27" s="639"/>
    </row>
    <row r="28" spans="1:7" s="640" customFormat="1">
      <c r="A28" s="249"/>
      <c r="B28" s="643"/>
      <c r="C28" s="637"/>
      <c r="D28" s="508"/>
      <c r="E28" s="410"/>
      <c r="F28" s="423">
        <f t="shared" si="0"/>
        <v>0</v>
      </c>
      <c r="G28" s="639"/>
    </row>
    <row r="29" spans="1:7" s="640" customFormat="1" ht="64.5" customHeight="1">
      <c r="A29" s="249">
        <f>COUNT(A$11:A28)+1</f>
        <v>9</v>
      </c>
      <c r="B29" s="112" t="s">
        <v>229</v>
      </c>
      <c r="C29" s="637" t="s">
        <v>146</v>
      </c>
      <c r="D29" s="508">
        <v>30</v>
      </c>
      <c r="E29" s="410"/>
      <c r="F29" s="423">
        <f t="shared" si="0"/>
        <v>0</v>
      </c>
    </row>
    <row r="30" spans="1:7" s="640" customFormat="1" ht="12.75" customHeight="1">
      <c r="A30" s="249"/>
      <c r="B30" s="112"/>
      <c r="C30" s="637"/>
      <c r="D30" s="508"/>
      <c r="E30" s="410"/>
      <c r="F30" s="423">
        <f t="shared" si="0"/>
        <v>0</v>
      </c>
    </row>
    <row r="31" spans="1:7" s="645" customFormat="1" ht="39" customHeight="1">
      <c r="A31" s="249">
        <f>COUNT(A$11:A30)+1</f>
        <v>10</v>
      </c>
      <c r="B31" s="644" t="s">
        <v>230</v>
      </c>
      <c r="C31" s="637" t="s">
        <v>117</v>
      </c>
      <c r="D31" s="508">
        <v>15</v>
      </c>
      <c r="E31" s="410"/>
      <c r="F31" s="423">
        <f t="shared" si="0"/>
        <v>0</v>
      </c>
    </row>
    <row r="32" spans="1:7" s="645" customFormat="1" ht="12.75" customHeight="1">
      <c r="A32" s="249"/>
      <c r="B32" s="646"/>
      <c r="C32" s="637"/>
      <c r="D32" s="508"/>
      <c r="E32" s="410"/>
      <c r="F32" s="423">
        <f>D32*E32</f>
        <v>0</v>
      </c>
    </row>
    <row r="33" spans="1:7" s="1" customFormat="1" ht="51">
      <c r="A33" s="249">
        <f>COUNT(A$11:A32)+1</f>
        <v>11</v>
      </c>
      <c r="B33" s="644" t="s">
        <v>231</v>
      </c>
      <c r="C33" s="637" t="s">
        <v>117</v>
      </c>
      <c r="D33" s="508">
        <v>4</v>
      </c>
      <c r="E33" s="410"/>
      <c r="F33" s="423">
        <f t="shared" si="0"/>
        <v>0</v>
      </c>
      <c r="G33" s="142"/>
    </row>
    <row r="34" spans="1:7" s="640" customFormat="1">
      <c r="A34" s="249"/>
      <c r="B34" s="647"/>
      <c r="C34" s="637"/>
      <c r="D34" s="508"/>
      <c r="E34" s="410"/>
      <c r="F34" s="423">
        <f t="shared" si="0"/>
        <v>0</v>
      </c>
    </row>
    <row r="35" spans="1:7" s="1" customFormat="1" ht="25.5">
      <c r="A35" s="249">
        <f>COUNT(A$11:A34)+1</f>
        <v>12</v>
      </c>
      <c r="B35" s="642" t="s">
        <v>232</v>
      </c>
      <c r="C35" s="637" t="s">
        <v>102</v>
      </c>
      <c r="D35" s="508">
        <v>120</v>
      </c>
      <c r="E35" s="410"/>
      <c r="F35" s="423">
        <f t="shared" si="0"/>
        <v>0</v>
      </c>
      <c r="G35" s="142"/>
    </row>
    <row r="36" spans="1:7" s="1" customFormat="1">
      <c r="A36" s="249"/>
      <c r="B36" s="642"/>
      <c r="C36" s="637"/>
      <c r="D36" s="508"/>
      <c r="E36" s="410"/>
      <c r="F36" s="423">
        <f t="shared" si="0"/>
        <v>0</v>
      </c>
      <c r="G36" s="142"/>
    </row>
    <row r="37" spans="1:7" s="648" customFormat="1" ht="76.5">
      <c r="A37" s="249">
        <f>COUNT(A$11:A36)+1</f>
        <v>13</v>
      </c>
      <c r="B37" s="644" t="s">
        <v>233</v>
      </c>
      <c r="C37" s="637" t="s">
        <v>117</v>
      </c>
      <c r="D37" s="508">
        <v>4</v>
      </c>
      <c r="E37" s="410"/>
      <c r="F37" s="423">
        <f t="shared" si="0"/>
        <v>0</v>
      </c>
    </row>
    <row r="38" spans="1:7" s="1" customFormat="1">
      <c r="A38" s="249"/>
      <c r="B38" s="636"/>
      <c r="C38" s="637"/>
      <c r="D38" s="508"/>
      <c r="E38" s="410"/>
      <c r="F38" s="423">
        <f t="shared" si="0"/>
        <v>0</v>
      </c>
      <c r="G38" s="142"/>
    </row>
    <row r="39" spans="1:7" s="189" customFormat="1">
      <c r="A39" s="249"/>
      <c r="B39" s="635" t="s">
        <v>554</v>
      </c>
      <c r="C39" s="637"/>
      <c r="D39" s="508"/>
      <c r="E39" s="410"/>
      <c r="F39" s="423">
        <f t="shared" si="0"/>
        <v>0</v>
      </c>
    </row>
    <row r="40" spans="1:7" s="189" customFormat="1">
      <c r="A40" s="249"/>
      <c r="B40" s="635"/>
      <c r="C40" s="637"/>
      <c r="D40" s="508"/>
      <c r="E40" s="410"/>
      <c r="F40" s="423">
        <f t="shared" si="0"/>
        <v>0</v>
      </c>
    </row>
    <row r="41" spans="1:7" s="640" customFormat="1" ht="64.5" customHeight="1">
      <c r="A41" s="249">
        <f>COUNT(A$11:A39)+1</f>
        <v>14</v>
      </c>
      <c r="B41" s="642" t="s">
        <v>234</v>
      </c>
      <c r="C41" s="637"/>
      <c r="D41" s="508"/>
      <c r="E41" s="410"/>
      <c r="F41" s="423">
        <f t="shared" si="0"/>
        <v>0</v>
      </c>
    </row>
    <row r="42" spans="1:7" s="640" customFormat="1" ht="13.5" customHeight="1">
      <c r="A42" s="249"/>
      <c r="B42" s="649" t="s">
        <v>500</v>
      </c>
      <c r="C42" s="637" t="s">
        <v>146</v>
      </c>
      <c r="D42" s="508">
        <v>40</v>
      </c>
      <c r="E42" s="410"/>
      <c r="F42" s="423">
        <f t="shared" si="0"/>
        <v>0</v>
      </c>
    </row>
    <row r="43" spans="1:7" s="640" customFormat="1" ht="26.25" customHeight="1">
      <c r="A43" s="249"/>
      <c r="B43" s="649" t="s">
        <v>555</v>
      </c>
      <c r="C43" s="637" t="s">
        <v>146</v>
      </c>
      <c r="D43" s="508">
        <v>30</v>
      </c>
      <c r="E43" s="410"/>
      <c r="F43" s="423">
        <f t="shared" si="0"/>
        <v>0</v>
      </c>
    </row>
    <row r="44" spans="1:7" s="640" customFormat="1" ht="26.25" customHeight="1">
      <c r="A44" s="249"/>
      <c r="B44" s="649" t="s">
        <v>556</v>
      </c>
      <c r="C44" s="637" t="s">
        <v>102</v>
      </c>
      <c r="D44" s="508">
        <v>4</v>
      </c>
      <c r="E44" s="410"/>
      <c r="F44" s="423">
        <f t="shared" si="0"/>
        <v>0</v>
      </c>
    </row>
    <row r="45" spans="1:7" s="640" customFormat="1" ht="26.25" customHeight="1">
      <c r="A45" s="249"/>
      <c r="B45" s="649" t="s">
        <v>557</v>
      </c>
      <c r="C45" s="637" t="s">
        <v>102</v>
      </c>
      <c r="D45" s="508">
        <v>4</v>
      </c>
      <c r="E45" s="410"/>
      <c r="F45" s="423">
        <f t="shared" si="0"/>
        <v>0</v>
      </c>
    </row>
    <row r="46" spans="1:7" s="640" customFormat="1" ht="38.25">
      <c r="A46" s="249"/>
      <c r="B46" s="649" t="s">
        <v>558</v>
      </c>
      <c r="C46" s="637" t="s">
        <v>115</v>
      </c>
      <c r="D46" s="508">
        <v>1</v>
      </c>
      <c r="E46" s="410"/>
      <c r="F46" s="423">
        <f t="shared" si="0"/>
        <v>0</v>
      </c>
    </row>
    <row r="47" spans="1:7" s="640" customFormat="1" ht="12.75" customHeight="1">
      <c r="A47" s="249"/>
      <c r="B47" s="642"/>
      <c r="C47" s="637"/>
      <c r="D47" s="508"/>
      <c r="E47" s="410"/>
      <c r="F47" s="423">
        <f>D47*E47</f>
        <v>0</v>
      </c>
    </row>
    <row r="48" spans="1:7" s="640" customFormat="1" ht="127.5">
      <c r="A48" s="249">
        <f>COUNT(A$11:A47)+1</f>
        <v>15</v>
      </c>
      <c r="B48" s="642" t="s">
        <v>501</v>
      </c>
      <c r="C48" s="637" t="s">
        <v>146</v>
      </c>
      <c r="D48" s="508">
        <v>15</v>
      </c>
      <c r="E48" s="410"/>
      <c r="F48" s="423">
        <f t="shared" si="0"/>
        <v>0</v>
      </c>
    </row>
    <row r="49" spans="1:7">
      <c r="A49" s="249"/>
      <c r="C49" s="637"/>
      <c r="D49" s="508"/>
      <c r="E49" s="410"/>
      <c r="F49" s="423">
        <f t="shared" si="0"/>
        <v>0</v>
      </c>
    </row>
    <row r="50" spans="1:7" s="640" customFormat="1" ht="114.75">
      <c r="A50" s="249">
        <f>COUNT(A$11:A49)+1</f>
        <v>16</v>
      </c>
      <c r="B50" s="636" t="s">
        <v>559</v>
      </c>
      <c r="C50" s="637"/>
      <c r="D50" s="508"/>
      <c r="E50" s="410"/>
      <c r="F50" s="423">
        <f t="shared" si="0"/>
        <v>0</v>
      </c>
    </row>
    <row r="51" spans="1:7" s="640" customFormat="1" ht="26.25" customHeight="1">
      <c r="A51" s="249"/>
      <c r="B51" s="649" t="s">
        <v>560</v>
      </c>
      <c r="C51" s="637"/>
      <c r="D51" s="508"/>
      <c r="E51" s="410"/>
      <c r="F51" s="423">
        <f t="shared" si="0"/>
        <v>0</v>
      </c>
    </row>
    <row r="52" spans="1:7" s="640" customFormat="1" ht="26.25" customHeight="1">
      <c r="A52" s="249"/>
      <c r="B52" s="649" t="s">
        <v>561</v>
      </c>
      <c r="C52" s="637"/>
      <c r="D52" s="508"/>
      <c r="E52" s="410"/>
      <c r="F52" s="423">
        <f t="shared" si="0"/>
        <v>0</v>
      </c>
    </row>
    <row r="53" spans="1:7" s="640" customFormat="1" ht="30" customHeight="1">
      <c r="A53" s="249"/>
      <c r="B53" s="649" t="s">
        <v>562</v>
      </c>
      <c r="C53" s="637"/>
      <c r="D53" s="508"/>
      <c r="E53" s="410"/>
      <c r="F53" s="423">
        <f t="shared" ref="F53:F55" si="1">D53*E53</f>
        <v>0</v>
      </c>
    </row>
    <row r="54" spans="1:7" s="640" customFormat="1" ht="25.5">
      <c r="A54" s="249"/>
      <c r="B54" s="649" t="s">
        <v>563</v>
      </c>
      <c r="C54" s="637"/>
      <c r="D54" s="508"/>
      <c r="E54" s="410"/>
      <c r="F54" s="423">
        <f t="shared" si="1"/>
        <v>0</v>
      </c>
    </row>
    <row r="55" spans="1:7" s="640" customFormat="1" ht="26.25" customHeight="1">
      <c r="A55" s="249"/>
      <c r="B55" s="650" t="s">
        <v>564</v>
      </c>
      <c r="C55" s="651"/>
      <c r="D55" s="652"/>
      <c r="E55" s="664"/>
      <c r="F55" s="653">
        <f t="shared" si="1"/>
        <v>0</v>
      </c>
    </row>
    <row r="56" spans="1:7" s="640" customFormat="1" ht="16.5" customHeight="1">
      <c r="A56" s="249"/>
      <c r="B56" s="649" t="s">
        <v>502</v>
      </c>
      <c r="C56" s="637" t="s">
        <v>146</v>
      </c>
      <c r="D56" s="508">
        <v>140</v>
      </c>
      <c r="E56" s="410"/>
      <c r="F56" s="423">
        <f>D56*E56</f>
        <v>0</v>
      </c>
    </row>
    <row r="57" spans="1:7">
      <c r="A57" s="249"/>
      <c r="C57" s="637"/>
      <c r="D57" s="508"/>
      <c r="E57" s="410"/>
      <c r="F57" s="423"/>
    </row>
    <row r="58" spans="1:7" s="1" customFormat="1" ht="76.5">
      <c r="A58" s="249">
        <f>COUNT(A$11:A57)+1</f>
        <v>17</v>
      </c>
      <c r="B58" s="424" t="s">
        <v>235</v>
      </c>
      <c r="C58" s="637" t="s">
        <v>146</v>
      </c>
      <c r="D58" s="508">
        <v>75</v>
      </c>
      <c r="E58" s="410"/>
      <c r="F58" s="423">
        <f>D58*E58</f>
        <v>0</v>
      </c>
      <c r="G58" s="142"/>
    </row>
    <row r="59" spans="1:7" s="1" customFormat="1">
      <c r="A59" s="249"/>
      <c r="B59" s="636"/>
      <c r="C59" s="637"/>
      <c r="D59" s="508"/>
      <c r="E59" s="410"/>
      <c r="F59" s="423">
        <f t="shared" ref="F59:F90" si="2">D59*E59</f>
        <v>0</v>
      </c>
      <c r="G59" s="142"/>
    </row>
    <row r="60" spans="1:7" s="640" customFormat="1" ht="38.25">
      <c r="A60" s="249">
        <f>COUNT(A$11:A59)+1</f>
        <v>18</v>
      </c>
      <c r="B60" s="424" t="s">
        <v>224</v>
      </c>
      <c r="C60" s="637" t="s">
        <v>146</v>
      </c>
      <c r="D60" s="508">
        <v>65</v>
      </c>
      <c r="E60" s="410"/>
      <c r="F60" s="423">
        <f t="shared" si="2"/>
        <v>0</v>
      </c>
      <c r="G60" s="639"/>
    </row>
    <row r="61" spans="1:7" s="640" customFormat="1">
      <c r="A61" s="249"/>
      <c r="B61" s="424"/>
      <c r="C61" s="637"/>
      <c r="D61" s="508"/>
      <c r="E61" s="410"/>
      <c r="F61" s="423">
        <f t="shared" si="2"/>
        <v>0</v>
      </c>
      <c r="G61" s="639"/>
    </row>
    <row r="62" spans="1:7" s="640" customFormat="1" ht="25.5">
      <c r="A62" s="249">
        <f>COUNT(A$11:A61)+1</f>
        <v>19</v>
      </c>
      <c r="B62" s="424" t="s">
        <v>225</v>
      </c>
      <c r="C62" s="637" t="s">
        <v>146</v>
      </c>
      <c r="D62" s="508">
        <v>65</v>
      </c>
      <c r="E62" s="410"/>
      <c r="F62" s="423">
        <f t="shared" si="2"/>
        <v>0</v>
      </c>
      <c r="G62" s="639"/>
    </row>
    <row r="63" spans="1:7" s="640" customFormat="1">
      <c r="A63" s="249"/>
      <c r="B63" s="641"/>
      <c r="C63" s="637"/>
      <c r="D63" s="508"/>
      <c r="E63" s="410"/>
      <c r="F63" s="423">
        <f t="shared" si="2"/>
        <v>0</v>
      </c>
      <c r="G63" s="639"/>
    </row>
    <row r="64" spans="1:7" s="640" customFormat="1" ht="40.5" customHeight="1">
      <c r="A64" s="249">
        <f>COUNT(A$11:A63)+1</f>
        <v>20</v>
      </c>
      <c r="B64" s="642" t="s">
        <v>226</v>
      </c>
      <c r="C64" s="637" t="s">
        <v>146</v>
      </c>
      <c r="D64" s="508">
        <v>65</v>
      </c>
      <c r="E64" s="410"/>
      <c r="F64" s="423">
        <f t="shared" si="2"/>
        <v>0</v>
      </c>
      <c r="G64" s="639"/>
    </row>
    <row r="65" spans="1:250" s="640" customFormat="1">
      <c r="A65" s="249"/>
      <c r="B65" s="643"/>
      <c r="C65" s="637"/>
      <c r="D65" s="508"/>
      <c r="E65" s="410"/>
      <c r="F65" s="423">
        <f t="shared" si="2"/>
        <v>0</v>
      </c>
      <c r="G65" s="639"/>
    </row>
    <row r="66" spans="1:250" s="640" customFormat="1" ht="54" customHeight="1">
      <c r="A66" s="249">
        <f>COUNT(A$11:A65)+1</f>
        <v>21</v>
      </c>
      <c r="B66" s="600" t="s">
        <v>228</v>
      </c>
      <c r="C66" s="637" t="s">
        <v>146</v>
      </c>
      <c r="D66" s="508">
        <v>20</v>
      </c>
      <c r="E66" s="410"/>
      <c r="F66" s="423">
        <f t="shared" si="2"/>
        <v>0</v>
      </c>
      <c r="G66" s="639"/>
    </row>
    <row r="67" spans="1:250" s="640" customFormat="1">
      <c r="A67" s="249"/>
      <c r="B67" s="643"/>
      <c r="C67" s="637"/>
      <c r="D67" s="508"/>
      <c r="E67" s="410"/>
      <c r="F67" s="423">
        <f t="shared" si="2"/>
        <v>0</v>
      </c>
      <c r="G67" s="639"/>
    </row>
    <row r="68" spans="1:250" s="640" customFormat="1" ht="51">
      <c r="A68" s="249">
        <f>COUNT(A$11:A67)+1</f>
        <v>22</v>
      </c>
      <c r="B68" s="600" t="s">
        <v>227</v>
      </c>
      <c r="C68" s="637" t="s">
        <v>117</v>
      </c>
      <c r="D68" s="508">
        <v>10</v>
      </c>
      <c r="E68" s="410"/>
      <c r="F68" s="423">
        <f t="shared" si="2"/>
        <v>0</v>
      </c>
      <c r="G68" s="639"/>
    </row>
    <row r="69" spans="1:250" s="640" customFormat="1">
      <c r="A69" s="249"/>
      <c r="B69" s="600"/>
      <c r="C69" s="637"/>
      <c r="D69" s="508"/>
      <c r="E69" s="410"/>
      <c r="F69" s="423">
        <f t="shared" si="2"/>
        <v>0</v>
      </c>
      <c r="G69" s="639"/>
    </row>
    <row r="70" spans="1:250" s="640" customFormat="1" ht="64.5" customHeight="1">
      <c r="A70" s="249">
        <f>COUNT(A$11:A69)+1</f>
        <v>23</v>
      </c>
      <c r="B70" s="329" t="s">
        <v>236</v>
      </c>
      <c r="C70" s="637" t="s">
        <v>94</v>
      </c>
      <c r="D70" s="508">
        <v>145</v>
      </c>
      <c r="E70" s="410"/>
      <c r="F70" s="423">
        <f t="shared" si="2"/>
        <v>0</v>
      </c>
      <c r="G70" s="285"/>
    </row>
    <row r="71" spans="1:250" s="640" customFormat="1">
      <c r="A71" s="249"/>
      <c r="B71" s="600"/>
      <c r="C71" s="637"/>
      <c r="D71" s="508"/>
      <c r="E71" s="410"/>
      <c r="F71" s="423">
        <f t="shared" si="2"/>
        <v>0</v>
      </c>
      <c r="G71" s="639"/>
    </row>
    <row r="72" spans="1:250" s="640" customFormat="1" ht="64.5" customHeight="1">
      <c r="A72" s="249">
        <f>COUNT(A$11:A71)+1</f>
        <v>24</v>
      </c>
      <c r="B72" s="112" t="s">
        <v>229</v>
      </c>
      <c r="C72" s="637" t="s">
        <v>146</v>
      </c>
      <c r="D72" s="508">
        <v>35</v>
      </c>
      <c r="E72" s="410"/>
      <c r="F72" s="423">
        <f t="shared" si="2"/>
        <v>0</v>
      </c>
    </row>
    <row r="73" spans="1:250" s="640" customFormat="1">
      <c r="A73" s="249"/>
      <c r="B73" s="647"/>
      <c r="C73" s="637"/>
      <c r="D73" s="508"/>
      <c r="E73" s="410"/>
      <c r="F73" s="423">
        <f t="shared" si="2"/>
        <v>0</v>
      </c>
    </row>
    <row r="74" spans="1:250" s="640" customFormat="1" ht="27" customHeight="1">
      <c r="A74" s="249">
        <f>COUNT(A$11:A73)+1</f>
        <v>25</v>
      </c>
      <c r="B74" s="112" t="s">
        <v>237</v>
      </c>
      <c r="C74" s="637" t="s">
        <v>146</v>
      </c>
      <c r="D74" s="508">
        <v>30</v>
      </c>
      <c r="E74" s="410"/>
      <c r="F74" s="423">
        <f t="shared" si="2"/>
        <v>0</v>
      </c>
    </row>
    <row r="75" spans="1:250" s="640" customFormat="1">
      <c r="A75" s="249"/>
      <c r="B75" s="647"/>
      <c r="C75" s="637"/>
      <c r="D75" s="508"/>
      <c r="E75" s="410"/>
      <c r="F75" s="423">
        <f t="shared" si="2"/>
        <v>0</v>
      </c>
    </row>
    <row r="76" spans="1:250" ht="38.25">
      <c r="A76" s="249">
        <f>COUNT(A$11:A75)+1</f>
        <v>26</v>
      </c>
      <c r="B76" s="424" t="s">
        <v>238</v>
      </c>
      <c r="C76" s="637" t="s">
        <v>146</v>
      </c>
      <c r="D76" s="508">
        <v>15</v>
      </c>
      <c r="E76" s="410"/>
      <c r="F76" s="423">
        <f t="shared" si="2"/>
        <v>0</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row>
    <row r="77" spans="1:250" s="640" customFormat="1" ht="12.75" customHeight="1">
      <c r="A77" s="249"/>
      <c r="B77" s="112"/>
      <c r="C77" s="637"/>
      <c r="D77" s="508"/>
      <c r="E77" s="410"/>
      <c r="F77" s="423">
        <f t="shared" si="2"/>
        <v>0</v>
      </c>
    </row>
    <row r="78" spans="1:250" s="1" customFormat="1" ht="51">
      <c r="A78" s="249">
        <f>COUNT(A$11:A77)+1</f>
        <v>27</v>
      </c>
      <c r="B78" s="644" t="s">
        <v>231</v>
      </c>
      <c r="C78" s="637" t="s">
        <v>117</v>
      </c>
      <c r="D78" s="508">
        <v>25</v>
      </c>
      <c r="E78" s="410"/>
      <c r="F78" s="423">
        <f t="shared" si="2"/>
        <v>0</v>
      </c>
      <c r="G78" s="142"/>
    </row>
    <row r="79" spans="1:250" s="640" customFormat="1">
      <c r="A79" s="249"/>
      <c r="B79" s="647"/>
      <c r="C79" s="637"/>
      <c r="D79" s="508"/>
      <c r="E79" s="410"/>
      <c r="F79" s="423">
        <f t="shared" si="2"/>
        <v>0</v>
      </c>
    </row>
    <row r="80" spans="1:250" s="1" customFormat="1" ht="25.5">
      <c r="A80" s="249">
        <f>COUNT(A$11:A79)+1</f>
        <v>28</v>
      </c>
      <c r="B80" s="642" t="s">
        <v>232</v>
      </c>
      <c r="C80" s="637" t="s">
        <v>102</v>
      </c>
      <c r="D80" s="508">
        <v>140</v>
      </c>
      <c r="E80" s="410"/>
      <c r="F80" s="423">
        <f t="shared" si="2"/>
        <v>0</v>
      </c>
      <c r="G80" s="142"/>
    </row>
    <row r="81" spans="1:250" s="1" customFormat="1">
      <c r="A81" s="249"/>
      <c r="B81" s="642"/>
      <c r="C81" s="637"/>
      <c r="D81" s="508"/>
      <c r="E81" s="410"/>
      <c r="F81" s="423">
        <f t="shared" si="2"/>
        <v>0</v>
      </c>
      <c r="G81" s="142"/>
    </row>
    <row r="82" spans="1:250" s="1" customFormat="1" ht="25.5">
      <c r="A82" s="249">
        <f>COUNT(A$11:A81)+1</f>
        <v>29</v>
      </c>
      <c r="B82" s="642" t="s">
        <v>239</v>
      </c>
      <c r="C82" s="637" t="s">
        <v>102</v>
      </c>
      <c r="D82" s="508">
        <v>120</v>
      </c>
      <c r="E82" s="410"/>
      <c r="F82" s="423">
        <f t="shared" si="2"/>
        <v>0</v>
      </c>
      <c r="G82" s="142"/>
    </row>
    <row r="83" spans="1:250" s="1" customFormat="1">
      <c r="A83" s="249"/>
      <c r="B83" s="642"/>
      <c r="C83" s="637"/>
      <c r="D83" s="508"/>
      <c r="E83" s="410"/>
      <c r="F83" s="423">
        <f t="shared" si="2"/>
        <v>0</v>
      </c>
      <c r="G83" s="142"/>
    </row>
    <row r="84" spans="1:250" s="648" customFormat="1" ht="76.5">
      <c r="A84" s="249">
        <f>COUNT(A$11:A83)+1</f>
        <v>30</v>
      </c>
      <c r="B84" s="644" t="s">
        <v>233</v>
      </c>
      <c r="C84" s="637" t="s">
        <v>117</v>
      </c>
      <c r="D84" s="508">
        <v>15</v>
      </c>
      <c r="E84" s="410"/>
      <c r="F84" s="423">
        <f t="shared" si="2"/>
        <v>0</v>
      </c>
    </row>
    <row r="85" spans="1:250" s="648" customFormat="1">
      <c r="A85" s="249"/>
      <c r="B85" s="644"/>
      <c r="C85" s="637"/>
      <c r="D85" s="508"/>
      <c r="E85" s="410"/>
      <c r="F85" s="423">
        <f>D85*E85</f>
        <v>0</v>
      </c>
    </row>
    <row r="86" spans="1:250" s="648" customFormat="1" ht="14.25">
      <c r="A86" s="249">
        <f>COUNT(A$11:A85)+1</f>
        <v>31</v>
      </c>
      <c r="B86" s="644" t="s">
        <v>240</v>
      </c>
      <c r="C86" s="637" t="s">
        <v>117</v>
      </c>
      <c r="D86" s="508">
        <v>15</v>
      </c>
      <c r="E86" s="410"/>
      <c r="F86" s="423">
        <f t="shared" si="2"/>
        <v>0</v>
      </c>
    </row>
    <row r="87" spans="1:250" s="648" customFormat="1">
      <c r="A87" s="249"/>
      <c r="B87" s="644"/>
      <c r="C87" s="637"/>
      <c r="D87" s="508"/>
      <c r="E87" s="410"/>
      <c r="F87" s="423">
        <f t="shared" si="2"/>
        <v>0</v>
      </c>
    </row>
    <row r="88" spans="1:250" s="654" customFormat="1" ht="51">
      <c r="A88" s="249">
        <f>COUNT(A$11:A87)+1</f>
        <v>32</v>
      </c>
      <c r="B88" s="112" t="s">
        <v>503</v>
      </c>
      <c r="C88" s="637" t="s">
        <v>102</v>
      </c>
      <c r="D88" s="508">
        <v>4</v>
      </c>
      <c r="E88" s="410"/>
      <c r="F88" s="423">
        <f t="shared" si="2"/>
        <v>0</v>
      </c>
    </row>
    <row r="89" spans="1:250" s="654" customFormat="1">
      <c r="A89" s="249"/>
      <c r="B89" s="655"/>
      <c r="C89" s="637"/>
      <c r="D89" s="508"/>
      <c r="E89" s="410"/>
      <c r="F89" s="423">
        <f t="shared" si="2"/>
        <v>0</v>
      </c>
    </row>
    <row r="90" spans="1:250" s="648" customFormat="1" ht="63.75" customHeight="1">
      <c r="A90" s="249">
        <f>COUNT(A$11:A89)+1</f>
        <v>33</v>
      </c>
      <c r="B90" s="656" t="s">
        <v>504</v>
      </c>
      <c r="C90" s="637" t="s">
        <v>117</v>
      </c>
      <c r="D90" s="508">
        <v>16</v>
      </c>
      <c r="E90" s="410"/>
      <c r="F90" s="423">
        <f t="shared" si="2"/>
        <v>0</v>
      </c>
      <c r="G90" s="657"/>
      <c r="H90" s="658"/>
      <c r="I90" s="658"/>
    </row>
    <row r="91" spans="1:250" s="6" customFormat="1">
      <c r="A91" s="249"/>
      <c r="B91" s="659"/>
      <c r="C91" s="637"/>
      <c r="D91" s="508"/>
      <c r="E91" s="410"/>
      <c r="F91" s="423"/>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c r="EJ91" s="244"/>
      <c r="EK91" s="244"/>
      <c r="EL91" s="244"/>
      <c r="EM91" s="244"/>
      <c r="EN91" s="244"/>
      <c r="EO91" s="244"/>
      <c r="EP91" s="244"/>
      <c r="EQ91" s="244"/>
      <c r="ER91" s="244"/>
      <c r="ES91" s="244"/>
      <c r="ET91" s="244"/>
      <c r="EU91" s="244"/>
      <c r="EV91" s="244"/>
      <c r="EW91" s="244"/>
      <c r="EX91" s="244"/>
      <c r="EY91" s="244"/>
      <c r="EZ91" s="244"/>
      <c r="FA91" s="244"/>
      <c r="FB91" s="244"/>
      <c r="FC91" s="244"/>
      <c r="FD91" s="244"/>
      <c r="FE91" s="244"/>
      <c r="FF91" s="244"/>
      <c r="FG91" s="244"/>
      <c r="FH91" s="244"/>
      <c r="FI91" s="244"/>
      <c r="FJ91" s="244"/>
      <c r="FK91" s="244"/>
      <c r="FL91" s="244"/>
      <c r="FM91" s="244"/>
      <c r="FN91" s="244"/>
      <c r="FO91" s="244"/>
      <c r="FP91" s="244"/>
      <c r="FQ91" s="244"/>
      <c r="FR91" s="244"/>
      <c r="FS91" s="244"/>
      <c r="FT91" s="244"/>
      <c r="FU91" s="244"/>
      <c r="FV91" s="244"/>
      <c r="FW91" s="244"/>
      <c r="FX91" s="244"/>
      <c r="FY91" s="244"/>
      <c r="FZ91" s="244"/>
      <c r="GA91" s="244"/>
      <c r="GB91" s="244"/>
      <c r="GC91" s="244"/>
      <c r="GD91" s="244"/>
      <c r="GE91" s="244"/>
      <c r="GF91" s="244"/>
      <c r="GG91" s="244"/>
      <c r="GH91" s="244"/>
      <c r="GI91" s="244"/>
      <c r="GJ91" s="244"/>
      <c r="GK91" s="244"/>
      <c r="GL91" s="244"/>
      <c r="GM91" s="244"/>
      <c r="GN91" s="244"/>
      <c r="GO91" s="244"/>
      <c r="GP91" s="244"/>
      <c r="GQ91" s="244"/>
      <c r="GR91" s="244"/>
      <c r="GS91" s="244"/>
      <c r="GT91" s="244"/>
      <c r="GU91" s="244"/>
      <c r="GV91" s="244"/>
      <c r="GW91" s="244"/>
      <c r="GX91" s="244"/>
      <c r="GY91" s="244"/>
      <c r="GZ91" s="244"/>
      <c r="HA91" s="244"/>
      <c r="HB91" s="244"/>
      <c r="HC91" s="244"/>
      <c r="HD91" s="244"/>
      <c r="HE91" s="244"/>
      <c r="HF91" s="244"/>
      <c r="HG91" s="244"/>
      <c r="HH91" s="244"/>
      <c r="HI91" s="244"/>
      <c r="HJ91" s="244"/>
      <c r="HK91" s="244"/>
      <c r="HL91" s="244"/>
      <c r="HM91" s="244"/>
      <c r="HN91" s="244"/>
      <c r="HO91" s="244"/>
      <c r="HP91" s="244"/>
      <c r="HQ91" s="244"/>
      <c r="HR91" s="244"/>
      <c r="HS91" s="244"/>
      <c r="HT91" s="244"/>
      <c r="HU91" s="244"/>
      <c r="HV91" s="244"/>
      <c r="HW91" s="244"/>
      <c r="HX91" s="244"/>
      <c r="HY91" s="244"/>
      <c r="HZ91" s="244"/>
      <c r="IA91" s="244"/>
      <c r="IB91" s="244"/>
      <c r="IC91" s="244"/>
      <c r="ID91" s="244"/>
      <c r="IE91" s="244"/>
      <c r="IF91" s="244"/>
      <c r="IG91" s="244"/>
      <c r="IH91" s="244"/>
      <c r="II91" s="244"/>
      <c r="IJ91" s="244"/>
    </row>
    <row r="92" spans="1:250" s="552" customFormat="1">
      <c r="A92" s="249">
        <f>COUNT(A$11:A91)+1</f>
        <v>34</v>
      </c>
      <c r="B92" s="251" t="s">
        <v>24</v>
      </c>
      <c r="C92" s="637"/>
      <c r="D92" s="513">
        <v>0.05</v>
      </c>
      <c r="E92" s="410"/>
      <c r="F92" s="423">
        <f>SUM(F13:F90)*D92</f>
        <v>0</v>
      </c>
    </row>
    <row r="93" spans="1:250" s="285" customFormat="1">
      <c r="A93" s="18"/>
      <c r="B93" s="252"/>
      <c r="C93" s="15"/>
      <c r="D93" s="396"/>
      <c r="E93" s="396"/>
      <c r="F93" s="380">
        <f t="shared" ref="F93" si="3">D93*E93</f>
        <v>0</v>
      </c>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c r="BO93" s="189"/>
      <c r="BP93" s="189"/>
      <c r="BQ93" s="189"/>
      <c r="BR93" s="189"/>
      <c r="BS93" s="189"/>
      <c r="BT93" s="189"/>
      <c r="BU93" s="189"/>
      <c r="BV93" s="189"/>
      <c r="BW93" s="189"/>
      <c r="BX93" s="189"/>
      <c r="BY93" s="189"/>
      <c r="BZ93" s="189"/>
      <c r="CA93" s="189"/>
      <c r="CB93" s="189"/>
      <c r="CC93" s="189"/>
      <c r="CD93" s="189"/>
      <c r="CE93" s="189"/>
      <c r="CF93" s="189"/>
      <c r="CG93" s="189"/>
      <c r="CH93" s="189"/>
      <c r="CI93" s="189"/>
      <c r="CJ93" s="189"/>
      <c r="CK93" s="189"/>
      <c r="CL93" s="189"/>
      <c r="CM93" s="189"/>
      <c r="CN93" s="189"/>
      <c r="CO93" s="189"/>
      <c r="CP93" s="189"/>
      <c r="CQ93" s="189"/>
      <c r="CR93" s="189"/>
      <c r="CS93" s="189"/>
      <c r="CT93" s="189"/>
      <c r="CU93" s="189"/>
      <c r="CV93" s="189"/>
      <c r="CW93" s="189"/>
      <c r="CX93" s="189"/>
      <c r="CY93" s="189"/>
      <c r="CZ93" s="189"/>
      <c r="DA93" s="189"/>
      <c r="DB93" s="189"/>
      <c r="DC93" s="189"/>
      <c r="DD93" s="189"/>
      <c r="DE93" s="189"/>
      <c r="DF93" s="189"/>
      <c r="DG93" s="189"/>
      <c r="DH93" s="189"/>
      <c r="DI93" s="189"/>
      <c r="DJ93" s="189"/>
      <c r="DK93" s="189"/>
      <c r="DL93" s="189"/>
      <c r="DM93" s="189"/>
      <c r="DN93" s="189"/>
      <c r="DO93" s="189"/>
      <c r="DP93" s="189"/>
      <c r="DQ93" s="189"/>
      <c r="DR93" s="189"/>
      <c r="DS93" s="189"/>
      <c r="DT93" s="189"/>
      <c r="DU93" s="189"/>
      <c r="DV93" s="189"/>
      <c r="DW93" s="189"/>
      <c r="DX93" s="189"/>
      <c r="DY93" s="189"/>
      <c r="DZ93" s="189"/>
      <c r="EA93" s="189"/>
      <c r="EB93" s="189"/>
      <c r="EC93" s="189"/>
      <c r="ED93" s="189"/>
      <c r="EE93" s="189"/>
      <c r="EF93" s="189"/>
      <c r="EG93" s="189"/>
      <c r="EH93" s="189"/>
      <c r="EI93" s="189"/>
      <c r="EJ93" s="189"/>
      <c r="EK93" s="189"/>
      <c r="EL93" s="189"/>
      <c r="EM93" s="189"/>
      <c r="EN93" s="189"/>
      <c r="EO93" s="189"/>
      <c r="EP93" s="189"/>
      <c r="EQ93" s="189"/>
      <c r="ER93" s="189"/>
      <c r="ES93" s="189"/>
      <c r="ET93" s="189"/>
      <c r="EU93" s="189"/>
      <c r="EV93" s="189"/>
      <c r="EW93" s="189"/>
      <c r="EX93" s="189"/>
      <c r="EY93" s="189"/>
      <c r="EZ93" s="189"/>
      <c r="FA93" s="189"/>
      <c r="FB93" s="189"/>
      <c r="FC93" s="189"/>
      <c r="FD93" s="189"/>
      <c r="FE93" s="189"/>
      <c r="FF93" s="189"/>
      <c r="FG93" s="189"/>
      <c r="FH93" s="189"/>
      <c r="FI93" s="189"/>
      <c r="FJ93" s="189"/>
      <c r="FK93" s="189"/>
      <c r="FL93" s="189"/>
      <c r="FM93" s="189"/>
      <c r="FN93" s="189"/>
      <c r="FO93" s="189"/>
      <c r="FP93" s="189"/>
      <c r="FQ93" s="189"/>
      <c r="FR93" s="189"/>
      <c r="FS93" s="189"/>
      <c r="FT93" s="189"/>
      <c r="FU93" s="189"/>
      <c r="FV93" s="189"/>
      <c r="FW93" s="189"/>
      <c r="FX93" s="189"/>
      <c r="FY93" s="189"/>
      <c r="FZ93" s="189"/>
      <c r="GA93" s="189"/>
      <c r="GB93" s="189"/>
      <c r="GC93" s="189"/>
      <c r="GD93" s="189"/>
      <c r="GE93" s="189"/>
      <c r="GF93" s="189"/>
      <c r="GG93" s="189"/>
      <c r="GH93" s="189"/>
      <c r="GI93" s="189"/>
      <c r="GJ93" s="189"/>
      <c r="GK93" s="189"/>
      <c r="GL93" s="189"/>
      <c r="GM93" s="189"/>
      <c r="GN93" s="189"/>
      <c r="GO93" s="189"/>
      <c r="GP93" s="189"/>
      <c r="GQ93" s="189"/>
      <c r="GR93" s="189"/>
      <c r="GS93" s="189"/>
      <c r="GT93" s="189"/>
      <c r="GU93" s="189"/>
      <c r="GV93" s="189"/>
      <c r="GW93" s="189"/>
      <c r="GX93" s="189"/>
      <c r="GY93" s="189"/>
      <c r="GZ93" s="189"/>
      <c r="HA93" s="189"/>
      <c r="HB93" s="189"/>
      <c r="HC93" s="189"/>
      <c r="HD93" s="189"/>
      <c r="HE93" s="189"/>
      <c r="HF93" s="189"/>
      <c r="HG93" s="189"/>
      <c r="HH93" s="189"/>
      <c r="HI93" s="189"/>
      <c r="HJ93" s="189"/>
      <c r="HK93" s="189"/>
      <c r="HL93" s="189"/>
      <c r="HM93" s="189"/>
      <c r="HN93" s="189"/>
      <c r="HO93" s="189"/>
      <c r="HP93" s="189"/>
      <c r="HQ93" s="189"/>
      <c r="HR93" s="189"/>
      <c r="HS93" s="189"/>
      <c r="HT93" s="189"/>
      <c r="HU93" s="189"/>
      <c r="HV93" s="189"/>
      <c r="HW93" s="189"/>
      <c r="HX93" s="189"/>
      <c r="HY93" s="189"/>
      <c r="HZ93" s="189"/>
      <c r="IA93" s="189"/>
      <c r="IB93" s="189"/>
      <c r="IC93" s="189"/>
      <c r="ID93" s="189"/>
      <c r="IE93" s="189"/>
      <c r="IF93" s="189"/>
      <c r="IG93" s="189"/>
      <c r="IH93" s="189"/>
      <c r="II93" s="189"/>
      <c r="IJ93" s="189"/>
      <c r="IK93" s="189"/>
      <c r="IL93" s="189"/>
      <c r="IM93" s="189"/>
      <c r="IN93" s="189"/>
      <c r="IO93" s="189"/>
      <c r="IP93" s="189"/>
    </row>
    <row r="94" spans="1:250" ht="13.5" thickBot="1">
      <c r="A94" s="519"/>
      <c r="B94" s="520" t="str">
        <f>$B$1&amp;" skupaj:"</f>
        <v>STREHA - DVOKAPNICA skupaj:</v>
      </c>
      <c r="C94" s="255"/>
      <c r="D94" s="256"/>
      <c r="E94" s="392"/>
      <c r="F94" s="393">
        <f>SUM(F13:F92)</f>
        <v>0</v>
      </c>
    </row>
    <row r="95" spans="1:250" ht="13.5" thickTop="1">
      <c r="A95" s="257"/>
      <c r="B95" s="247"/>
      <c r="C95" s="258"/>
      <c r="D95" s="248"/>
      <c r="E95" s="391"/>
      <c r="F95" s="391"/>
    </row>
    <row r="96" spans="1:250">
      <c r="A96" s="257"/>
      <c r="B96" s="259"/>
      <c r="C96" s="242"/>
      <c r="D96" s="248"/>
      <c r="E96" s="391"/>
      <c r="F96" s="391"/>
    </row>
    <row r="97" spans="1:250">
      <c r="A97" s="660"/>
      <c r="B97" s="27"/>
      <c r="C97" s="661"/>
      <c r="D97" s="662"/>
      <c r="E97" s="663"/>
      <c r="F97" s="380">
        <f>D97*E97</f>
        <v>0</v>
      </c>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row>
    <row r="98" spans="1:250">
      <c r="A98" s="260"/>
    </row>
    <row r="99" spans="1:250">
      <c r="A99" s="260"/>
    </row>
    <row r="100" spans="1:250">
      <c r="A100" s="260"/>
    </row>
    <row r="101" spans="1:250">
      <c r="A101" s="260"/>
    </row>
    <row r="102" spans="1:250">
      <c r="A102" s="260"/>
    </row>
    <row r="103" spans="1:250">
      <c r="A103" s="260"/>
    </row>
    <row r="104" spans="1:250">
      <c r="A104" s="260"/>
    </row>
    <row r="105" spans="1:250">
      <c r="A105" s="260"/>
    </row>
    <row r="106" spans="1:250">
      <c r="A106" s="260"/>
    </row>
    <row r="107" spans="1:250">
      <c r="A107" s="260"/>
    </row>
    <row r="108" spans="1:250">
      <c r="A108" s="260"/>
    </row>
    <row r="109" spans="1:250">
      <c r="A109" s="260"/>
    </row>
    <row r="110" spans="1:250">
      <c r="A110" s="260"/>
    </row>
    <row r="111" spans="1:250">
      <c r="A111" s="260"/>
    </row>
    <row r="112" spans="1:250">
      <c r="A112" s="260"/>
    </row>
    <row r="113" spans="1:250">
      <c r="A113" s="260"/>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63"/>
      <c r="CP113" s="263"/>
      <c r="CQ113" s="263"/>
      <c r="CR113" s="263"/>
      <c r="CS113" s="263"/>
      <c r="CT113" s="263"/>
      <c r="CU113" s="263"/>
      <c r="CV113" s="263"/>
      <c r="CW113" s="263"/>
      <c r="CX113" s="263"/>
      <c r="CY113" s="263"/>
      <c r="CZ113" s="263"/>
      <c r="DA113" s="263"/>
      <c r="DB113" s="263"/>
      <c r="DC113" s="263"/>
      <c r="DD113" s="263"/>
      <c r="DE113" s="263"/>
      <c r="DF113" s="263"/>
      <c r="DG113" s="263"/>
      <c r="DH113" s="263"/>
      <c r="DI113" s="263"/>
      <c r="DJ113" s="263"/>
      <c r="DK113" s="263"/>
      <c r="DL113" s="263"/>
      <c r="DM113" s="263"/>
      <c r="DN113" s="263"/>
      <c r="DO113" s="263"/>
      <c r="DP113" s="263"/>
      <c r="DQ113" s="263"/>
      <c r="DR113" s="263"/>
      <c r="DS113" s="263"/>
      <c r="DT113" s="263"/>
      <c r="DU113" s="263"/>
      <c r="DV113" s="263"/>
      <c r="DW113" s="263"/>
      <c r="DX113" s="263"/>
      <c r="DY113" s="263"/>
      <c r="DZ113" s="263"/>
      <c r="EA113" s="263"/>
      <c r="EB113" s="263"/>
      <c r="EC113" s="263"/>
      <c r="ED113" s="263"/>
      <c r="EE113" s="263"/>
      <c r="EF113" s="263"/>
      <c r="EG113" s="263"/>
      <c r="EH113" s="263"/>
      <c r="EI113" s="263"/>
      <c r="EJ113" s="263"/>
      <c r="EK113" s="263"/>
      <c r="EL113" s="263"/>
      <c r="EM113" s="263"/>
      <c r="EN113" s="263"/>
      <c r="EO113" s="263"/>
      <c r="EP113" s="263"/>
      <c r="EQ113" s="263"/>
      <c r="ER113" s="263"/>
      <c r="ES113" s="263"/>
      <c r="ET113" s="263"/>
      <c r="EU113" s="263"/>
      <c r="EV113" s="263"/>
      <c r="EW113" s="263"/>
      <c r="EX113" s="263"/>
      <c r="EY113" s="263"/>
      <c r="EZ113" s="263"/>
      <c r="FA113" s="263"/>
      <c r="FB113" s="263"/>
      <c r="FC113" s="263"/>
      <c r="FD113" s="263"/>
      <c r="FE113" s="263"/>
      <c r="FF113" s="263"/>
      <c r="FG113" s="263"/>
      <c r="FH113" s="263"/>
      <c r="FI113" s="263"/>
      <c r="FJ113" s="263"/>
      <c r="FK113" s="263"/>
      <c r="FL113" s="263"/>
      <c r="FM113" s="263"/>
      <c r="FN113" s="263"/>
      <c r="FO113" s="263"/>
      <c r="FP113" s="263"/>
      <c r="FQ113" s="263"/>
      <c r="FR113" s="263"/>
      <c r="FS113" s="263"/>
      <c r="FT113" s="263"/>
      <c r="FU113" s="263"/>
      <c r="FV113" s="263"/>
      <c r="FW113" s="263"/>
      <c r="FX113" s="263"/>
      <c r="FY113" s="263"/>
      <c r="FZ113" s="263"/>
      <c r="GA113" s="263"/>
      <c r="GB113" s="263"/>
      <c r="GC113" s="263"/>
      <c r="GD113" s="263"/>
      <c r="GE113" s="263"/>
      <c r="GF113" s="263"/>
      <c r="GG113" s="263"/>
      <c r="GH113" s="263"/>
      <c r="GI113" s="263"/>
      <c r="GJ113" s="263"/>
      <c r="GK113" s="263"/>
      <c r="GL113" s="263"/>
      <c r="GM113" s="263"/>
      <c r="GN113" s="263"/>
      <c r="GO113" s="263"/>
      <c r="GP113" s="263"/>
      <c r="GQ113" s="263"/>
      <c r="GR113" s="263"/>
      <c r="GS113" s="263"/>
      <c r="GT113" s="263"/>
      <c r="GU113" s="263"/>
      <c r="GV113" s="263"/>
      <c r="GW113" s="263"/>
      <c r="GX113" s="263"/>
      <c r="GY113" s="263"/>
      <c r="GZ113" s="263"/>
      <c r="HA113" s="263"/>
      <c r="HB113" s="263"/>
      <c r="HC113" s="263"/>
      <c r="HD113" s="263"/>
      <c r="HE113" s="263"/>
      <c r="HF113" s="263"/>
      <c r="HG113" s="263"/>
      <c r="HH113" s="263"/>
      <c r="HI113" s="263"/>
      <c r="HJ113" s="263"/>
      <c r="HK113" s="263"/>
      <c r="HL113" s="263"/>
      <c r="HM113" s="263"/>
      <c r="HN113" s="263"/>
      <c r="HO113" s="263"/>
      <c r="HP113" s="263"/>
      <c r="HQ113" s="263"/>
      <c r="HR113" s="263"/>
      <c r="HS113" s="263"/>
      <c r="HT113" s="263"/>
      <c r="HU113" s="263"/>
      <c r="HV113" s="263"/>
      <c r="HW113" s="263"/>
      <c r="HX113" s="263"/>
      <c r="HY113" s="263"/>
      <c r="HZ113" s="263"/>
      <c r="IA113" s="263"/>
      <c r="IB113" s="263"/>
      <c r="IC113" s="263"/>
      <c r="ID113" s="263"/>
      <c r="IE113" s="263"/>
      <c r="IF113" s="263"/>
      <c r="IG113" s="263"/>
      <c r="IH113" s="263"/>
      <c r="II113" s="263"/>
      <c r="IJ113" s="263"/>
      <c r="IK113" s="263"/>
      <c r="IL113" s="263"/>
      <c r="IM113" s="263"/>
      <c r="IN113" s="263"/>
      <c r="IO113" s="263"/>
      <c r="IP113" s="263"/>
    </row>
    <row r="114" spans="1:250">
      <c r="A114" s="260"/>
    </row>
    <row r="115" spans="1:250">
      <c r="A115" s="260"/>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63"/>
      <c r="CR115" s="263"/>
      <c r="CS115" s="263"/>
      <c r="CT115" s="263"/>
      <c r="CU115" s="263"/>
      <c r="CV115" s="263"/>
      <c r="CW115" s="263"/>
      <c r="CX115" s="263"/>
      <c r="CY115" s="263"/>
      <c r="CZ115" s="263"/>
      <c r="DA115" s="263"/>
      <c r="DB115" s="263"/>
      <c r="DC115" s="263"/>
      <c r="DD115" s="263"/>
      <c r="DE115" s="263"/>
      <c r="DF115" s="263"/>
      <c r="DG115" s="263"/>
      <c r="DH115" s="263"/>
      <c r="DI115" s="263"/>
      <c r="DJ115" s="263"/>
      <c r="DK115" s="263"/>
      <c r="DL115" s="263"/>
      <c r="DM115" s="263"/>
      <c r="DN115" s="263"/>
      <c r="DO115" s="263"/>
      <c r="DP115" s="263"/>
      <c r="DQ115" s="263"/>
      <c r="DR115" s="263"/>
      <c r="DS115" s="263"/>
      <c r="DT115" s="263"/>
      <c r="DU115" s="263"/>
      <c r="DV115" s="263"/>
      <c r="DW115" s="263"/>
      <c r="DX115" s="263"/>
      <c r="DY115" s="263"/>
      <c r="DZ115" s="263"/>
      <c r="EA115" s="263"/>
      <c r="EB115" s="263"/>
      <c r="EC115" s="263"/>
      <c r="ED115" s="263"/>
      <c r="EE115" s="263"/>
      <c r="EF115" s="263"/>
      <c r="EG115" s="263"/>
      <c r="EH115" s="263"/>
      <c r="EI115" s="263"/>
      <c r="EJ115" s="263"/>
      <c r="EK115" s="263"/>
      <c r="EL115" s="263"/>
      <c r="EM115" s="263"/>
      <c r="EN115" s="263"/>
      <c r="EO115" s="263"/>
      <c r="EP115" s="263"/>
      <c r="EQ115" s="263"/>
      <c r="ER115" s="263"/>
      <c r="ES115" s="263"/>
      <c r="ET115" s="263"/>
      <c r="EU115" s="263"/>
      <c r="EV115" s="263"/>
      <c r="EW115" s="263"/>
      <c r="EX115" s="263"/>
      <c r="EY115" s="263"/>
      <c r="EZ115" s="263"/>
      <c r="FA115" s="263"/>
      <c r="FB115" s="263"/>
      <c r="FC115" s="263"/>
      <c r="FD115" s="263"/>
      <c r="FE115" s="263"/>
      <c r="FF115" s="263"/>
      <c r="FG115" s="263"/>
      <c r="FH115" s="263"/>
      <c r="FI115" s="263"/>
      <c r="FJ115" s="263"/>
      <c r="FK115" s="263"/>
      <c r="FL115" s="263"/>
      <c r="FM115" s="263"/>
      <c r="FN115" s="263"/>
      <c r="FO115" s="263"/>
      <c r="FP115" s="263"/>
      <c r="FQ115" s="263"/>
      <c r="FR115" s="263"/>
      <c r="FS115" s="263"/>
      <c r="FT115" s="263"/>
      <c r="FU115" s="263"/>
      <c r="FV115" s="263"/>
      <c r="FW115" s="263"/>
      <c r="FX115" s="263"/>
      <c r="FY115" s="263"/>
      <c r="FZ115" s="263"/>
      <c r="GA115" s="263"/>
      <c r="GB115" s="263"/>
      <c r="GC115" s="263"/>
      <c r="GD115" s="263"/>
      <c r="GE115" s="263"/>
      <c r="GF115" s="263"/>
      <c r="GG115" s="263"/>
      <c r="GH115" s="263"/>
      <c r="GI115" s="263"/>
      <c r="GJ115" s="263"/>
      <c r="GK115" s="263"/>
      <c r="GL115" s="263"/>
      <c r="GM115" s="263"/>
      <c r="GN115" s="263"/>
      <c r="GO115" s="263"/>
      <c r="GP115" s="263"/>
      <c r="GQ115" s="263"/>
      <c r="GR115" s="263"/>
      <c r="GS115" s="263"/>
      <c r="GT115" s="263"/>
      <c r="GU115" s="263"/>
      <c r="GV115" s="263"/>
      <c r="GW115" s="263"/>
      <c r="GX115" s="263"/>
      <c r="GY115" s="263"/>
      <c r="GZ115" s="263"/>
      <c r="HA115" s="263"/>
      <c r="HB115" s="263"/>
      <c r="HC115" s="263"/>
      <c r="HD115" s="263"/>
      <c r="HE115" s="263"/>
      <c r="HF115" s="263"/>
      <c r="HG115" s="263"/>
      <c r="HH115" s="263"/>
      <c r="HI115" s="263"/>
      <c r="HJ115" s="263"/>
      <c r="HK115" s="263"/>
      <c r="HL115" s="263"/>
      <c r="HM115" s="263"/>
      <c r="HN115" s="263"/>
      <c r="HO115" s="263"/>
      <c r="HP115" s="263"/>
      <c r="HQ115" s="263"/>
      <c r="HR115" s="263"/>
      <c r="HS115" s="263"/>
      <c r="HT115" s="263"/>
      <c r="HU115" s="263"/>
      <c r="HV115" s="263"/>
      <c r="HW115" s="263"/>
      <c r="HX115" s="263"/>
      <c r="HY115" s="263"/>
      <c r="HZ115" s="263"/>
      <c r="IA115" s="263"/>
      <c r="IB115" s="263"/>
      <c r="IC115" s="263"/>
      <c r="ID115" s="263"/>
      <c r="IE115" s="263"/>
      <c r="IF115" s="263"/>
      <c r="IG115" s="263"/>
      <c r="IH115" s="263"/>
      <c r="II115" s="263"/>
      <c r="IJ115" s="263"/>
      <c r="IK115" s="263"/>
      <c r="IL115" s="263"/>
      <c r="IM115" s="263"/>
      <c r="IN115" s="263"/>
      <c r="IO115" s="263"/>
      <c r="IP115" s="263"/>
    </row>
    <row r="116" spans="1:250">
      <c r="A116" s="260"/>
    </row>
    <row r="117" spans="1:250">
      <c r="A117" s="260"/>
    </row>
    <row r="118" spans="1:250">
      <c r="A118" s="260"/>
    </row>
    <row r="119" spans="1:250">
      <c r="A119" s="260"/>
    </row>
    <row r="120" spans="1:250">
      <c r="A120" s="260"/>
    </row>
    <row r="121" spans="1:250">
      <c r="A121" s="260"/>
    </row>
    <row r="122" spans="1:250">
      <c r="A122" s="260"/>
    </row>
    <row r="123" spans="1:250">
      <c r="A123" s="260"/>
      <c r="G123" s="263"/>
      <c r="H123" s="263"/>
      <c r="I123" s="263"/>
      <c r="J123" s="263"/>
      <c r="K123" s="263"/>
      <c r="L123" s="263"/>
      <c r="M123" s="263"/>
      <c r="N123" s="263"/>
      <c r="O123" s="263"/>
      <c r="P123" s="263"/>
      <c r="Q123" s="263"/>
      <c r="R123" s="263"/>
      <c r="S123" s="263"/>
      <c r="T123" s="263"/>
      <c r="U123" s="263"/>
      <c r="V123" s="263"/>
      <c r="W123" s="263"/>
      <c r="X123" s="263"/>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c r="AW123" s="263"/>
      <c r="AX123" s="263"/>
      <c r="AY123" s="263"/>
      <c r="AZ123" s="263"/>
      <c r="BA123" s="263"/>
      <c r="BB123" s="263"/>
      <c r="BC123" s="263"/>
      <c r="BD123" s="263"/>
      <c r="BE123" s="263"/>
      <c r="BF123" s="263"/>
      <c r="BG123" s="263"/>
      <c r="BH123" s="263"/>
      <c r="BI123" s="263"/>
      <c r="BJ123" s="263"/>
      <c r="BK123" s="263"/>
      <c r="BL123" s="263"/>
      <c r="BM123" s="263"/>
      <c r="BN123" s="263"/>
      <c r="BO123" s="263"/>
      <c r="BP123" s="263"/>
      <c r="BQ123" s="263"/>
      <c r="BR123" s="263"/>
      <c r="BS123" s="263"/>
      <c r="BT123" s="263"/>
      <c r="BU123" s="263"/>
      <c r="BV123" s="263"/>
      <c r="BW123" s="263"/>
      <c r="BX123" s="263"/>
      <c r="BY123" s="263"/>
      <c r="BZ123" s="263"/>
      <c r="CA123" s="263"/>
      <c r="CB123" s="263"/>
      <c r="CC123" s="263"/>
      <c r="CD123" s="263"/>
      <c r="CE123" s="263"/>
      <c r="CF123" s="263"/>
      <c r="CG123" s="263"/>
      <c r="CH123" s="263"/>
      <c r="CI123" s="263"/>
      <c r="CJ123" s="263"/>
      <c r="CK123" s="263"/>
      <c r="CL123" s="263"/>
      <c r="CM123" s="263"/>
      <c r="CN123" s="263"/>
      <c r="CO123" s="263"/>
      <c r="CP123" s="263"/>
      <c r="CQ123" s="263"/>
      <c r="CR123" s="263"/>
      <c r="CS123" s="263"/>
      <c r="CT123" s="263"/>
      <c r="CU123" s="263"/>
      <c r="CV123" s="263"/>
      <c r="CW123" s="263"/>
      <c r="CX123" s="263"/>
      <c r="CY123" s="263"/>
      <c r="CZ123" s="263"/>
      <c r="DA123" s="263"/>
      <c r="DB123" s="263"/>
      <c r="DC123" s="263"/>
      <c r="DD123" s="263"/>
      <c r="DE123" s="263"/>
      <c r="DF123" s="263"/>
      <c r="DG123" s="263"/>
      <c r="DH123" s="263"/>
      <c r="DI123" s="263"/>
      <c r="DJ123" s="263"/>
      <c r="DK123" s="263"/>
      <c r="DL123" s="263"/>
      <c r="DM123" s="263"/>
      <c r="DN123" s="263"/>
      <c r="DO123" s="263"/>
      <c r="DP123" s="263"/>
      <c r="DQ123" s="263"/>
      <c r="DR123" s="263"/>
      <c r="DS123" s="263"/>
      <c r="DT123" s="263"/>
      <c r="DU123" s="263"/>
      <c r="DV123" s="263"/>
      <c r="DW123" s="263"/>
      <c r="DX123" s="263"/>
      <c r="DY123" s="263"/>
      <c r="DZ123" s="263"/>
      <c r="EA123" s="263"/>
      <c r="EB123" s="263"/>
      <c r="EC123" s="263"/>
      <c r="ED123" s="263"/>
      <c r="EE123" s="263"/>
      <c r="EF123" s="263"/>
      <c r="EG123" s="263"/>
      <c r="EH123" s="263"/>
      <c r="EI123" s="263"/>
      <c r="EJ123" s="263"/>
      <c r="EK123" s="263"/>
      <c r="EL123" s="263"/>
      <c r="EM123" s="263"/>
      <c r="EN123" s="263"/>
      <c r="EO123" s="263"/>
      <c r="EP123" s="263"/>
      <c r="EQ123" s="263"/>
      <c r="ER123" s="263"/>
      <c r="ES123" s="263"/>
      <c r="ET123" s="263"/>
      <c r="EU123" s="263"/>
      <c r="EV123" s="263"/>
      <c r="EW123" s="263"/>
      <c r="EX123" s="263"/>
      <c r="EY123" s="263"/>
      <c r="EZ123" s="263"/>
      <c r="FA123" s="263"/>
      <c r="FB123" s="263"/>
      <c r="FC123" s="263"/>
      <c r="FD123" s="263"/>
      <c r="FE123" s="263"/>
      <c r="FF123" s="263"/>
      <c r="FG123" s="263"/>
      <c r="FH123" s="263"/>
      <c r="FI123" s="263"/>
      <c r="FJ123" s="263"/>
      <c r="FK123" s="263"/>
      <c r="FL123" s="263"/>
      <c r="FM123" s="263"/>
      <c r="FN123" s="263"/>
      <c r="FO123" s="263"/>
      <c r="FP123" s="263"/>
      <c r="FQ123" s="263"/>
      <c r="FR123" s="263"/>
      <c r="FS123" s="263"/>
      <c r="FT123" s="263"/>
      <c r="FU123" s="263"/>
      <c r="FV123" s="263"/>
      <c r="FW123" s="263"/>
      <c r="FX123" s="263"/>
      <c r="FY123" s="263"/>
      <c r="FZ123" s="263"/>
      <c r="GA123" s="263"/>
      <c r="GB123" s="263"/>
      <c r="GC123" s="263"/>
      <c r="GD123" s="263"/>
      <c r="GE123" s="263"/>
      <c r="GF123" s="263"/>
      <c r="GG123" s="263"/>
      <c r="GH123" s="263"/>
      <c r="GI123" s="263"/>
      <c r="GJ123" s="263"/>
      <c r="GK123" s="263"/>
      <c r="GL123" s="263"/>
      <c r="GM123" s="263"/>
      <c r="GN123" s="263"/>
      <c r="GO123" s="263"/>
      <c r="GP123" s="263"/>
      <c r="GQ123" s="263"/>
      <c r="GR123" s="263"/>
      <c r="GS123" s="263"/>
      <c r="GT123" s="263"/>
      <c r="GU123" s="263"/>
      <c r="GV123" s="263"/>
      <c r="GW123" s="263"/>
      <c r="GX123" s="263"/>
      <c r="GY123" s="263"/>
      <c r="GZ123" s="263"/>
      <c r="HA123" s="263"/>
      <c r="HB123" s="263"/>
      <c r="HC123" s="263"/>
      <c r="HD123" s="263"/>
      <c r="HE123" s="263"/>
      <c r="HF123" s="263"/>
      <c r="HG123" s="263"/>
      <c r="HH123" s="263"/>
      <c r="HI123" s="263"/>
      <c r="HJ123" s="263"/>
      <c r="HK123" s="263"/>
      <c r="HL123" s="263"/>
      <c r="HM123" s="263"/>
      <c r="HN123" s="263"/>
      <c r="HO123" s="263"/>
      <c r="HP123" s="263"/>
      <c r="HQ123" s="263"/>
      <c r="HR123" s="263"/>
      <c r="HS123" s="263"/>
      <c r="HT123" s="263"/>
      <c r="HU123" s="263"/>
      <c r="HV123" s="263"/>
      <c r="HW123" s="263"/>
      <c r="HX123" s="263"/>
      <c r="HY123" s="263"/>
      <c r="HZ123" s="263"/>
      <c r="IA123" s="263"/>
      <c r="IB123" s="263"/>
      <c r="IC123" s="263"/>
      <c r="ID123" s="263"/>
      <c r="IE123" s="263"/>
      <c r="IF123" s="263"/>
      <c r="IG123" s="263"/>
      <c r="IH123" s="263"/>
      <c r="II123" s="263"/>
      <c r="IJ123" s="263"/>
      <c r="IK123" s="263"/>
      <c r="IL123" s="263"/>
      <c r="IM123" s="263"/>
      <c r="IN123" s="263"/>
      <c r="IO123" s="263"/>
      <c r="IP123" s="263"/>
    </row>
    <row r="124" spans="1:250">
      <c r="A124" s="260"/>
    </row>
    <row r="125" spans="1:250">
      <c r="A125" s="260"/>
    </row>
    <row r="126" spans="1:250">
      <c r="A126" s="260"/>
    </row>
    <row r="127" spans="1:250">
      <c r="A127" s="260"/>
    </row>
    <row r="128" spans="1:250">
      <c r="A128" s="260"/>
    </row>
    <row r="129" spans="1:1">
      <c r="A129" s="260"/>
    </row>
    <row r="130" spans="1:1">
      <c r="A130" s="260"/>
    </row>
    <row r="131" spans="1:1">
      <c r="A131" s="260"/>
    </row>
    <row r="132" spans="1:1">
      <c r="A132" s="260"/>
    </row>
    <row r="150" spans="7:250">
      <c r="G150" s="264"/>
      <c r="H150" s="264"/>
      <c r="I150" s="264"/>
      <c r="J150" s="264"/>
      <c r="K150" s="264"/>
      <c r="L150" s="264"/>
      <c r="M150" s="264"/>
      <c r="N150" s="264"/>
      <c r="O150" s="264"/>
      <c r="P150" s="264"/>
      <c r="Q150" s="264"/>
      <c r="R150" s="264"/>
      <c r="S150" s="264"/>
      <c r="T150" s="264"/>
      <c r="U150" s="264"/>
      <c r="V150" s="264"/>
      <c r="W150" s="264"/>
      <c r="X150" s="264"/>
      <c r="Y150" s="264"/>
      <c r="Z150" s="264"/>
      <c r="AA150" s="264"/>
      <c r="AB150" s="264"/>
      <c r="AC150" s="264"/>
      <c r="AD150" s="264"/>
      <c r="AE150" s="264"/>
      <c r="AF150" s="264"/>
      <c r="AG150" s="264"/>
      <c r="AH150" s="264"/>
      <c r="AI150" s="264"/>
      <c r="AJ150" s="264"/>
      <c r="AK150" s="264"/>
      <c r="AL150" s="264"/>
      <c r="AM150" s="264"/>
      <c r="AN150" s="264"/>
      <c r="AO150" s="264"/>
      <c r="AP150" s="264"/>
      <c r="AQ150" s="264"/>
      <c r="AR150" s="264"/>
      <c r="AS150" s="264"/>
      <c r="AT150" s="264"/>
      <c r="AU150" s="264"/>
      <c r="AV150" s="264"/>
      <c r="AW150" s="264"/>
      <c r="AX150" s="264"/>
      <c r="AY150" s="264"/>
      <c r="AZ150" s="264"/>
      <c r="BA150" s="264"/>
      <c r="BB150" s="264"/>
      <c r="BC150" s="264"/>
      <c r="BD150" s="264"/>
      <c r="BE150" s="264"/>
      <c r="BF150" s="264"/>
      <c r="BG150" s="264"/>
      <c r="BH150" s="264"/>
      <c r="BI150" s="264"/>
      <c r="BJ150" s="264"/>
      <c r="BK150" s="264"/>
      <c r="BL150" s="264"/>
      <c r="BM150" s="264"/>
      <c r="BN150" s="264"/>
      <c r="BO150" s="264"/>
      <c r="BP150" s="264"/>
      <c r="BQ150" s="264"/>
      <c r="BR150" s="264"/>
      <c r="BS150" s="264"/>
      <c r="BT150" s="264"/>
      <c r="BU150" s="264"/>
      <c r="BV150" s="264"/>
      <c r="BW150" s="264"/>
      <c r="BX150" s="264"/>
      <c r="BY150" s="264"/>
      <c r="BZ150" s="264"/>
      <c r="CA150" s="264"/>
      <c r="CB150" s="264"/>
      <c r="CC150" s="264"/>
      <c r="CD150" s="264"/>
      <c r="CE150" s="264"/>
      <c r="CF150" s="264"/>
      <c r="CG150" s="264"/>
      <c r="CH150" s="264"/>
      <c r="CI150" s="264"/>
      <c r="CJ150" s="264"/>
      <c r="CK150" s="264"/>
      <c r="CL150" s="264"/>
      <c r="CM150" s="264"/>
      <c r="CN150" s="264"/>
      <c r="CO150" s="264"/>
      <c r="CP150" s="264"/>
      <c r="CQ150" s="264"/>
      <c r="CR150" s="264"/>
      <c r="CS150" s="264"/>
      <c r="CT150" s="264"/>
      <c r="CU150" s="264"/>
      <c r="CV150" s="264"/>
      <c r="CW150" s="264"/>
      <c r="CX150" s="264"/>
      <c r="CY150" s="264"/>
      <c r="CZ150" s="264"/>
      <c r="DA150" s="264"/>
      <c r="DB150" s="264"/>
      <c r="DC150" s="264"/>
      <c r="DD150" s="264"/>
      <c r="DE150" s="264"/>
      <c r="DF150" s="264"/>
      <c r="DG150" s="264"/>
      <c r="DH150" s="264"/>
      <c r="DI150" s="264"/>
      <c r="DJ150" s="264"/>
      <c r="DK150" s="264"/>
      <c r="DL150" s="264"/>
      <c r="DM150" s="264"/>
      <c r="DN150" s="264"/>
      <c r="DO150" s="264"/>
      <c r="DP150" s="264"/>
      <c r="DQ150" s="264"/>
      <c r="DR150" s="264"/>
      <c r="DS150" s="264"/>
      <c r="DT150" s="264"/>
      <c r="DU150" s="264"/>
      <c r="DV150" s="264"/>
      <c r="DW150" s="264"/>
      <c r="DX150" s="264"/>
      <c r="DY150" s="264"/>
      <c r="DZ150" s="264"/>
      <c r="EA150" s="264"/>
      <c r="EB150" s="264"/>
      <c r="EC150" s="264"/>
      <c r="ED150" s="264"/>
      <c r="EE150" s="264"/>
      <c r="EF150" s="264"/>
      <c r="EG150" s="264"/>
      <c r="EH150" s="264"/>
      <c r="EI150" s="264"/>
      <c r="EJ150" s="264"/>
      <c r="EK150" s="264"/>
      <c r="EL150" s="264"/>
      <c r="EM150" s="264"/>
      <c r="EN150" s="264"/>
      <c r="EO150" s="264"/>
      <c r="EP150" s="264"/>
      <c r="EQ150" s="264"/>
      <c r="ER150" s="264"/>
      <c r="ES150" s="264"/>
      <c r="ET150" s="264"/>
      <c r="EU150" s="264"/>
      <c r="EV150" s="264"/>
      <c r="EW150" s="264"/>
      <c r="EX150" s="264"/>
      <c r="EY150" s="264"/>
      <c r="EZ150" s="264"/>
      <c r="FA150" s="264"/>
      <c r="FB150" s="264"/>
      <c r="FC150" s="264"/>
      <c r="FD150" s="264"/>
      <c r="FE150" s="264"/>
      <c r="FF150" s="264"/>
      <c r="FG150" s="264"/>
      <c r="FH150" s="264"/>
      <c r="FI150" s="264"/>
      <c r="FJ150" s="264"/>
      <c r="FK150" s="264"/>
      <c r="FL150" s="264"/>
      <c r="FM150" s="264"/>
      <c r="FN150" s="264"/>
      <c r="FO150" s="264"/>
      <c r="FP150" s="264"/>
      <c r="FQ150" s="264"/>
      <c r="FR150" s="264"/>
      <c r="FS150" s="264"/>
      <c r="FT150" s="264"/>
      <c r="FU150" s="264"/>
      <c r="FV150" s="264"/>
      <c r="FW150" s="264"/>
      <c r="FX150" s="264"/>
      <c r="FY150" s="264"/>
      <c r="FZ150" s="264"/>
      <c r="GA150" s="264"/>
      <c r="GB150" s="264"/>
      <c r="GC150" s="264"/>
      <c r="GD150" s="264"/>
      <c r="GE150" s="264"/>
      <c r="GF150" s="264"/>
      <c r="GG150" s="264"/>
      <c r="GH150" s="264"/>
      <c r="GI150" s="264"/>
      <c r="GJ150" s="264"/>
      <c r="GK150" s="264"/>
      <c r="GL150" s="264"/>
      <c r="GM150" s="264"/>
      <c r="GN150" s="264"/>
      <c r="GO150" s="264"/>
      <c r="GP150" s="264"/>
      <c r="GQ150" s="264"/>
      <c r="GR150" s="264"/>
      <c r="GS150" s="264"/>
      <c r="GT150" s="264"/>
      <c r="GU150" s="264"/>
      <c r="GV150" s="264"/>
      <c r="GW150" s="264"/>
      <c r="GX150" s="264"/>
      <c r="GY150" s="264"/>
      <c r="GZ150" s="264"/>
      <c r="HA150" s="264"/>
      <c r="HB150" s="264"/>
      <c r="HC150" s="264"/>
      <c r="HD150" s="264"/>
      <c r="HE150" s="264"/>
      <c r="HF150" s="264"/>
      <c r="HG150" s="264"/>
      <c r="HH150" s="264"/>
      <c r="HI150" s="264"/>
      <c r="HJ150" s="264"/>
      <c r="HK150" s="264"/>
      <c r="HL150" s="264"/>
      <c r="HM150" s="264"/>
      <c r="HN150" s="264"/>
      <c r="HO150" s="264"/>
      <c r="HP150" s="264"/>
      <c r="HQ150" s="264"/>
      <c r="HR150" s="264"/>
      <c r="HS150" s="264"/>
      <c r="HT150" s="264"/>
      <c r="HU150" s="264"/>
      <c r="HV150" s="264"/>
      <c r="HW150" s="264"/>
      <c r="HX150" s="264"/>
      <c r="HY150" s="264"/>
      <c r="HZ150" s="264"/>
      <c r="IA150" s="264"/>
      <c r="IB150" s="264"/>
      <c r="IC150" s="264"/>
      <c r="ID150" s="264"/>
      <c r="IE150" s="264"/>
      <c r="IF150" s="264"/>
      <c r="IG150" s="264"/>
      <c r="IH150" s="264"/>
      <c r="II150" s="264"/>
      <c r="IJ150" s="264"/>
      <c r="IK150" s="264"/>
      <c r="IL150" s="264"/>
      <c r="IM150" s="264"/>
      <c r="IN150" s="264"/>
      <c r="IO150" s="264"/>
      <c r="IP150" s="264"/>
    </row>
  </sheetData>
  <sheetProtection algorithmName="SHA-512" hashValue="vxKlVogsrFniOTV4oPiTmiazO+DTgdzAbQ4OijTlLac6Tw1jd03/4smX2F3HqLhPoCTniay/IgMv6DVI38Bkow==" saltValue="KyKqkpxf2806j1PZ3WLnJA=="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4.xml><?xml version="1.0" encoding="utf-8"?>
<worksheet xmlns="http://schemas.openxmlformats.org/spreadsheetml/2006/main" xmlns:r="http://schemas.openxmlformats.org/officeDocument/2006/relationships">
  <sheetPr>
    <tabColor rgb="FFFFC000"/>
  </sheetPr>
  <dimension ref="A1:IP115"/>
  <sheetViews>
    <sheetView showZeros="0" view="pageBreakPreview" topLeftCell="A34" zoomScaleNormal="100" zoomScaleSheetLayoutView="100" workbookViewId="0">
      <selection activeCell="E57" sqref="E57"/>
    </sheetView>
  </sheetViews>
  <sheetFormatPr defaultRowHeight="12.75"/>
  <cols>
    <col min="1" max="1" width="6.140625" style="263" customWidth="1"/>
    <col min="2" max="2" width="43.85546875" style="250" customWidth="1"/>
    <col min="3" max="3" width="4.7109375" style="261" customWidth="1"/>
    <col min="4" max="4" width="9.5703125" style="262" customWidth="1"/>
    <col min="5" max="5" width="10.28515625" style="394" customWidth="1"/>
    <col min="6" max="6" width="14.85546875" style="394" customWidth="1"/>
    <col min="7" max="16384" width="9.140625" style="244"/>
  </cols>
  <sheetData>
    <row r="1" spans="1:250">
      <c r="A1" s="240" t="s">
        <v>13</v>
      </c>
      <c r="B1" s="241" t="s">
        <v>241</v>
      </c>
      <c r="C1" s="242"/>
      <c r="D1" s="243"/>
      <c r="E1" s="391"/>
      <c r="F1" s="391"/>
    </row>
    <row r="2" spans="1:250">
      <c r="A2" s="240"/>
      <c r="B2" s="241"/>
      <c r="C2" s="242"/>
      <c r="D2" s="243"/>
      <c r="E2" s="391"/>
      <c r="F2" s="391"/>
    </row>
    <row r="3" spans="1:250" s="1" customFormat="1">
      <c r="A3" s="623"/>
      <c r="B3" s="624" t="s">
        <v>84</v>
      </c>
      <c r="C3" s="625"/>
      <c r="D3" s="508"/>
      <c r="E3" s="626"/>
      <c r="F3" s="626"/>
    </row>
    <row r="4" spans="1:250" s="189" customFormat="1" ht="27.75" customHeight="1">
      <c r="A4" s="623"/>
      <c r="B4" s="627" t="s">
        <v>551</v>
      </c>
      <c r="C4" s="628"/>
      <c r="D4" s="628"/>
      <c r="E4" s="629"/>
      <c r="F4" s="629"/>
    </row>
    <row r="5" spans="1:250" s="1" customFormat="1" ht="38.25">
      <c r="A5" s="623"/>
      <c r="B5" s="627" t="s">
        <v>552</v>
      </c>
      <c r="C5" s="628"/>
      <c r="D5" s="628"/>
      <c r="E5" s="629"/>
      <c r="F5" s="629"/>
    </row>
    <row r="6" spans="1:250" s="1" customFormat="1" ht="25.5" customHeight="1">
      <c r="A6" s="623"/>
      <c r="B6" s="665" t="s">
        <v>572</v>
      </c>
      <c r="C6" s="628"/>
      <c r="D6" s="628"/>
      <c r="E6" s="629"/>
      <c r="F6" s="629"/>
    </row>
    <row r="7" spans="1:250" s="1" customFormat="1" ht="27.75" customHeight="1">
      <c r="A7" s="623"/>
      <c r="B7" s="632" t="s">
        <v>252</v>
      </c>
      <c r="C7" s="666"/>
      <c r="D7" s="666"/>
      <c r="E7" s="667"/>
      <c r="F7" s="667"/>
    </row>
    <row r="8" spans="1:250">
      <c r="A8" s="240"/>
      <c r="B8" s="241"/>
      <c r="C8" s="242"/>
      <c r="D8" s="243"/>
      <c r="E8" s="391"/>
      <c r="F8" s="391"/>
    </row>
    <row r="9" spans="1:250" s="6" customFormat="1">
      <c r="A9" s="418" t="s">
        <v>25</v>
      </c>
      <c r="B9" s="419" t="s">
        <v>26</v>
      </c>
      <c r="C9" s="506" t="s">
        <v>11</v>
      </c>
      <c r="D9" s="507" t="s">
        <v>27</v>
      </c>
      <c r="E9" s="420" t="s">
        <v>28</v>
      </c>
      <c r="F9" s="421" t="s">
        <v>29</v>
      </c>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c r="II9" s="245"/>
      <c r="IJ9" s="245"/>
      <c r="IK9" s="245"/>
      <c r="IL9" s="245"/>
      <c r="IM9" s="245"/>
      <c r="IN9" s="245"/>
      <c r="IO9" s="245"/>
      <c r="IP9" s="245"/>
    </row>
    <row r="10" spans="1:250">
      <c r="A10" s="246"/>
      <c r="B10" s="247"/>
      <c r="C10" s="242"/>
      <c r="D10" s="248"/>
      <c r="E10" s="391"/>
      <c r="F10" s="391">
        <f>D10*E10</f>
        <v>0</v>
      </c>
    </row>
    <row r="11" spans="1:250" s="189" customFormat="1">
      <c r="A11" s="257"/>
      <c r="B11" s="635" t="s">
        <v>566</v>
      </c>
      <c r="C11" s="562"/>
      <c r="D11" s="562"/>
      <c r="E11" s="120"/>
      <c r="F11" s="423"/>
    </row>
    <row r="12" spans="1:250" s="189" customFormat="1">
      <c r="A12" s="257"/>
      <c r="B12" s="635"/>
      <c r="C12" s="562"/>
      <c r="D12" s="562"/>
      <c r="E12" s="120"/>
      <c r="F12" s="423"/>
    </row>
    <row r="13" spans="1:250" s="189" customFormat="1" ht="90" customHeight="1">
      <c r="A13" s="249">
        <f>COUNT(A10:A$11)+1</f>
        <v>1</v>
      </c>
      <c r="B13" s="636" t="s">
        <v>567</v>
      </c>
      <c r="C13" s="637" t="s">
        <v>94</v>
      </c>
      <c r="D13" s="508">
        <v>8</v>
      </c>
      <c r="E13" s="410"/>
      <c r="F13" s="423">
        <f>D13*E13</f>
        <v>0</v>
      </c>
    </row>
    <row r="14" spans="1:250" s="285" customFormat="1">
      <c r="A14" s="249"/>
      <c r="B14" s="424"/>
      <c r="C14" s="637"/>
      <c r="D14" s="508"/>
      <c r="E14" s="410"/>
      <c r="F14" s="423">
        <f t="shared" ref="F14:F55" si="0">D14*E14</f>
        <v>0</v>
      </c>
    </row>
    <row r="15" spans="1:250" s="1" customFormat="1" ht="38.25">
      <c r="A15" s="249">
        <f>COUNT(A$11:A13)+1</f>
        <v>2</v>
      </c>
      <c r="B15" s="424" t="s">
        <v>242</v>
      </c>
      <c r="C15" s="637" t="s">
        <v>94</v>
      </c>
      <c r="D15" s="508">
        <v>8</v>
      </c>
      <c r="E15" s="410"/>
      <c r="F15" s="423">
        <f t="shared" si="0"/>
        <v>0</v>
      </c>
      <c r="G15" s="142"/>
    </row>
    <row r="16" spans="1:250" s="1" customFormat="1">
      <c r="A16" s="249"/>
      <c r="B16" s="636"/>
      <c r="C16" s="637"/>
      <c r="D16" s="508"/>
      <c r="E16" s="410"/>
      <c r="F16" s="423">
        <f t="shared" si="0"/>
        <v>0</v>
      </c>
      <c r="G16" s="142"/>
    </row>
    <row r="17" spans="1:250" s="640" customFormat="1" ht="38.25">
      <c r="A17" s="249">
        <f>COUNT(A$11:A15)+1</f>
        <v>3</v>
      </c>
      <c r="B17" s="424" t="s">
        <v>243</v>
      </c>
      <c r="C17" s="637" t="s">
        <v>94</v>
      </c>
      <c r="D17" s="508">
        <v>8</v>
      </c>
      <c r="E17" s="410"/>
      <c r="F17" s="423">
        <f t="shared" si="0"/>
        <v>0</v>
      </c>
      <c r="G17" s="639"/>
    </row>
    <row r="18" spans="1:250" s="640" customFormat="1">
      <c r="A18" s="249"/>
      <c r="B18" s="424"/>
      <c r="C18" s="637"/>
      <c r="D18" s="508"/>
      <c r="E18" s="410"/>
      <c r="F18" s="423">
        <f t="shared" si="0"/>
        <v>0</v>
      </c>
      <c r="G18" s="639"/>
    </row>
    <row r="19" spans="1:250" s="640" customFormat="1" ht="25.5">
      <c r="A19" s="249">
        <f>COUNT(A$11:A17)+1</f>
        <v>4</v>
      </c>
      <c r="B19" s="642" t="s">
        <v>244</v>
      </c>
      <c r="C19" s="637" t="s">
        <v>94</v>
      </c>
      <c r="D19" s="508">
        <v>8</v>
      </c>
      <c r="E19" s="410"/>
      <c r="F19" s="423">
        <f t="shared" si="0"/>
        <v>0</v>
      </c>
      <c r="G19" s="639"/>
    </row>
    <row r="20" spans="1:250" s="640" customFormat="1" ht="12.75" customHeight="1">
      <c r="A20" s="249"/>
      <c r="B20" s="642"/>
      <c r="C20" s="637"/>
      <c r="D20" s="508"/>
      <c r="E20" s="410"/>
      <c r="F20" s="423">
        <f t="shared" si="0"/>
        <v>0</v>
      </c>
      <c r="G20" s="639"/>
    </row>
    <row r="21" spans="1:250" s="669" customFormat="1" ht="25.5">
      <c r="A21" s="249">
        <f>COUNT(A$11:A19)+1</f>
        <v>5</v>
      </c>
      <c r="B21" s="668" t="s">
        <v>245</v>
      </c>
      <c r="C21" s="637" t="s">
        <v>94</v>
      </c>
      <c r="D21" s="508">
        <v>8</v>
      </c>
      <c r="E21" s="410"/>
      <c r="F21" s="423">
        <f t="shared" si="0"/>
        <v>0</v>
      </c>
      <c r="G21" s="285"/>
    </row>
    <row r="22" spans="1:250" s="669" customFormat="1">
      <c r="A22" s="249"/>
      <c r="B22" s="668"/>
      <c r="C22" s="637"/>
      <c r="D22" s="508"/>
      <c r="E22" s="410"/>
      <c r="F22" s="423">
        <f t="shared" si="0"/>
        <v>0</v>
      </c>
      <c r="G22" s="285"/>
    </row>
    <row r="23" spans="1:250" ht="25.5">
      <c r="A23" s="249">
        <f>COUNT(A$11:A21)+1</f>
        <v>6</v>
      </c>
      <c r="B23" s="424" t="s">
        <v>568</v>
      </c>
      <c r="C23" s="637" t="s">
        <v>94</v>
      </c>
      <c r="D23" s="508">
        <v>8</v>
      </c>
      <c r="E23" s="410"/>
      <c r="F23" s="423">
        <f t="shared" si="0"/>
        <v>0</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row>
    <row r="24" spans="1:250" s="640" customFormat="1" ht="12.75" customHeight="1">
      <c r="A24" s="249"/>
      <c r="B24" s="112"/>
      <c r="C24" s="637"/>
      <c r="D24" s="508"/>
      <c r="E24" s="410"/>
      <c r="F24" s="423">
        <f t="shared" si="0"/>
        <v>0</v>
      </c>
    </row>
    <row r="25" spans="1:250" s="648" customFormat="1" ht="76.5">
      <c r="A25" s="249">
        <f>COUNT(A$11:A23)+1</f>
        <v>7</v>
      </c>
      <c r="B25" s="644" t="s">
        <v>246</v>
      </c>
      <c r="C25" s="637" t="s">
        <v>117</v>
      </c>
      <c r="D25" s="508">
        <v>4</v>
      </c>
      <c r="E25" s="410"/>
      <c r="F25" s="423">
        <f t="shared" si="0"/>
        <v>0</v>
      </c>
    </row>
    <row r="26" spans="1:250" s="648" customFormat="1">
      <c r="A26" s="249"/>
      <c r="B26" s="644"/>
      <c r="C26" s="637"/>
      <c r="D26" s="508"/>
      <c r="E26" s="410"/>
      <c r="F26" s="423">
        <f t="shared" si="0"/>
        <v>0</v>
      </c>
    </row>
    <row r="27" spans="1:250" s="654" customFormat="1" ht="51">
      <c r="A27" s="249">
        <f>COUNT(A$11:A25)+1</f>
        <v>8</v>
      </c>
      <c r="B27" s="112" t="s">
        <v>505</v>
      </c>
      <c r="C27" s="637" t="s">
        <v>102</v>
      </c>
      <c r="D27" s="508">
        <v>1</v>
      </c>
      <c r="E27" s="410"/>
      <c r="F27" s="423">
        <f t="shared" si="0"/>
        <v>0</v>
      </c>
    </row>
    <row r="28" spans="1:250" s="654" customFormat="1">
      <c r="A28" s="249"/>
      <c r="B28" s="655"/>
      <c r="C28" s="637"/>
      <c r="D28" s="508"/>
      <c r="E28" s="410"/>
      <c r="F28" s="423">
        <f t="shared" si="0"/>
        <v>0</v>
      </c>
    </row>
    <row r="29" spans="1:250" s="648" customFormat="1" ht="63.75" customHeight="1">
      <c r="A29" s="249">
        <f>COUNT(A$11:A27)+1</f>
        <v>9</v>
      </c>
      <c r="B29" s="656" t="s">
        <v>506</v>
      </c>
      <c r="C29" s="637" t="s">
        <v>117</v>
      </c>
      <c r="D29" s="508">
        <v>3</v>
      </c>
      <c r="E29" s="410"/>
      <c r="F29" s="423">
        <f t="shared" si="0"/>
        <v>0</v>
      </c>
      <c r="G29" s="657"/>
      <c r="H29" s="658"/>
      <c r="I29" s="658"/>
    </row>
    <row r="30" spans="1:250" s="1" customFormat="1">
      <c r="A30" s="249"/>
      <c r="B30" s="636"/>
      <c r="C30" s="637"/>
      <c r="D30" s="508"/>
      <c r="E30" s="410"/>
      <c r="F30" s="423">
        <f t="shared" si="0"/>
        <v>0</v>
      </c>
      <c r="G30" s="142"/>
    </row>
    <row r="31" spans="1:250" s="189" customFormat="1">
      <c r="A31" s="249"/>
      <c r="B31" s="635" t="s">
        <v>569</v>
      </c>
      <c r="C31" s="637"/>
      <c r="D31" s="508"/>
      <c r="E31" s="410"/>
      <c r="F31" s="423">
        <f t="shared" si="0"/>
        <v>0</v>
      </c>
    </row>
    <row r="32" spans="1:250" s="189" customFormat="1">
      <c r="A32" s="249"/>
      <c r="B32" s="635"/>
      <c r="C32" s="637"/>
      <c r="D32" s="508"/>
      <c r="E32" s="410"/>
      <c r="F32" s="423">
        <f t="shared" si="0"/>
        <v>0</v>
      </c>
    </row>
    <row r="33" spans="1:250" s="1" customFormat="1" ht="38.25">
      <c r="A33" s="249">
        <f>COUNT(A$11:A30)+1</f>
        <v>10</v>
      </c>
      <c r="B33" s="424" t="s">
        <v>570</v>
      </c>
      <c r="C33" s="637" t="s">
        <v>94</v>
      </c>
      <c r="D33" s="508">
        <v>8</v>
      </c>
      <c r="E33" s="410"/>
      <c r="F33" s="423">
        <f t="shared" si="0"/>
        <v>0</v>
      </c>
      <c r="G33" s="142"/>
    </row>
    <row r="34" spans="1:250" s="1" customFormat="1">
      <c r="A34" s="249"/>
      <c r="B34" s="636"/>
      <c r="C34" s="637"/>
      <c r="D34" s="508"/>
      <c r="E34" s="410"/>
      <c r="F34" s="423">
        <f t="shared" si="0"/>
        <v>0</v>
      </c>
      <c r="G34" s="142"/>
    </row>
    <row r="35" spans="1:250" s="640" customFormat="1" ht="38.25">
      <c r="A35" s="249">
        <f>COUNT(A$11:A33)+1</f>
        <v>11</v>
      </c>
      <c r="B35" s="424" t="s">
        <v>243</v>
      </c>
      <c r="C35" s="637" t="s">
        <v>94</v>
      </c>
      <c r="D35" s="508">
        <v>8</v>
      </c>
      <c r="E35" s="410"/>
      <c r="F35" s="423">
        <f t="shared" si="0"/>
        <v>0</v>
      </c>
      <c r="G35" s="639"/>
    </row>
    <row r="36" spans="1:250" s="640" customFormat="1">
      <c r="A36" s="249"/>
      <c r="B36" s="424"/>
      <c r="C36" s="637"/>
      <c r="D36" s="508"/>
      <c r="E36" s="410"/>
      <c r="F36" s="423">
        <f t="shared" si="0"/>
        <v>0</v>
      </c>
      <c r="G36" s="639"/>
    </row>
    <row r="37" spans="1:250" s="640" customFormat="1" ht="25.5">
      <c r="A37" s="249">
        <f>COUNT(A$11:A35)+1</f>
        <v>12</v>
      </c>
      <c r="B37" s="642" t="s">
        <v>244</v>
      </c>
      <c r="C37" s="637" t="s">
        <v>94</v>
      </c>
      <c r="D37" s="508">
        <v>8</v>
      </c>
      <c r="E37" s="410"/>
      <c r="F37" s="423">
        <f t="shared" si="0"/>
        <v>0</v>
      </c>
      <c r="G37" s="639"/>
    </row>
    <row r="38" spans="1:250" s="640" customFormat="1" ht="12.75" customHeight="1">
      <c r="A38" s="249"/>
      <c r="B38" s="642"/>
      <c r="C38" s="637"/>
      <c r="D38" s="508"/>
      <c r="E38" s="410"/>
      <c r="F38" s="423">
        <f t="shared" si="0"/>
        <v>0</v>
      </c>
      <c r="G38" s="639"/>
    </row>
    <row r="39" spans="1:250" s="640" customFormat="1" ht="25.5">
      <c r="A39" s="249">
        <f>COUNT(A$11:A37)+1</f>
        <v>13</v>
      </c>
      <c r="B39" s="424" t="s">
        <v>245</v>
      </c>
      <c r="C39" s="637" t="s">
        <v>94</v>
      </c>
      <c r="D39" s="508">
        <v>8</v>
      </c>
      <c r="E39" s="410"/>
      <c r="F39" s="423">
        <f t="shared" si="0"/>
        <v>0</v>
      </c>
      <c r="G39" s="285"/>
    </row>
    <row r="40" spans="1:250" s="640" customFormat="1">
      <c r="A40" s="249"/>
      <c r="B40" s="424"/>
      <c r="C40" s="637"/>
      <c r="D40" s="508"/>
      <c r="E40" s="410"/>
      <c r="F40" s="423">
        <f t="shared" si="0"/>
        <v>0</v>
      </c>
      <c r="G40" s="285"/>
    </row>
    <row r="41" spans="1:250" ht="25.5">
      <c r="A41" s="249">
        <f>COUNT(A$11:A39)+1</f>
        <v>14</v>
      </c>
      <c r="B41" s="424" t="s">
        <v>568</v>
      </c>
      <c r="C41" s="637" t="s">
        <v>94</v>
      </c>
      <c r="D41" s="508">
        <v>8</v>
      </c>
      <c r="E41" s="410"/>
      <c r="F41" s="423">
        <f t="shared" si="0"/>
        <v>0</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row>
    <row r="42" spans="1:250" s="640" customFormat="1" ht="12.75" customHeight="1">
      <c r="A42" s="249"/>
      <c r="B42" s="112"/>
      <c r="C42" s="637"/>
      <c r="D42" s="508"/>
      <c r="E42" s="410"/>
      <c r="F42" s="423">
        <f t="shared" si="0"/>
        <v>0</v>
      </c>
    </row>
    <row r="43" spans="1:250" s="189" customFormat="1" ht="89.25">
      <c r="A43" s="249">
        <f>COUNT(A$11:A41)+1</f>
        <v>15</v>
      </c>
      <c r="B43" s="265" t="s">
        <v>247</v>
      </c>
      <c r="C43" s="637" t="s">
        <v>94</v>
      </c>
      <c r="D43" s="508">
        <v>5</v>
      </c>
      <c r="E43" s="410"/>
      <c r="F43" s="423">
        <f t="shared" si="0"/>
        <v>0</v>
      </c>
    </row>
    <row r="44" spans="1:250" s="189" customFormat="1">
      <c r="A44" s="249"/>
      <c r="B44" s="265"/>
      <c r="C44" s="637"/>
      <c r="D44" s="508"/>
      <c r="E44" s="410"/>
      <c r="F44" s="423">
        <f t="shared" si="0"/>
        <v>0</v>
      </c>
    </row>
    <row r="45" spans="1:250" s="189" customFormat="1" ht="77.25" customHeight="1">
      <c r="A45" s="249">
        <f>COUNT(A$11:A43)+1</f>
        <v>16</v>
      </c>
      <c r="B45" s="112" t="s">
        <v>248</v>
      </c>
      <c r="C45" s="637" t="s">
        <v>117</v>
      </c>
      <c r="D45" s="508">
        <v>7</v>
      </c>
      <c r="E45" s="410"/>
      <c r="F45" s="423">
        <f t="shared" si="0"/>
        <v>0</v>
      </c>
    </row>
    <row r="46" spans="1:250" s="189" customFormat="1" ht="12.75" customHeight="1">
      <c r="A46" s="249"/>
      <c r="B46" s="112"/>
      <c r="C46" s="637"/>
      <c r="D46" s="508"/>
      <c r="E46" s="410"/>
      <c r="F46" s="423">
        <f t="shared" si="0"/>
        <v>0</v>
      </c>
    </row>
    <row r="47" spans="1:250" s="189" customFormat="1">
      <c r="A47" s="249"/>
      <c r="B47" s="635" t="s">
        <v>571</v>
      </c>
      <c r="C47" s="637"/>
      <c r="D47" s="508"/>
      <c r="E47" s="410"/>
      <c r="F47" s="423">
        <f t="shared" si="0"/>
        <v>0</v>
      </c>
    </row>
    <row r="48" spans="1:250" s="189" customFormat="1">
      <c r="A48" s="249"/>
      <c r="B48" s="635"/>
      <c r="C48" s="637"/>
      <c r="D48" s="508"/>
      <c r="E48" s="410"/>
      <c r="F48" s="423">
        <f t="shared" si="0"/>
        <v>0</v>
      </c>
    </row>
    <row r="49" spans="1:250" s="6" customFormat="1" ht="51">
      <c r="A49" s="249">
        <f>COUNT(A$11:A46)+1</f>
        <v>17</v>
      </c>
      <c r="B49" s="424" t="s">
        <v>249</v>
      </c>
      <c r="C49" s="637" t="s">
        <v>94</v>
      </c>
      <c r="D49" s="508">
        <v>6</v>
      </c>
      <c r="E49" s="410"/>
      <c r="F49" s="423">
        <f t="shared" si="0"/>
        <v>0</v>
      </c>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c r="GS49" s="244"/>
      <c r="GT49" s="244"/>
      <c r="GU49" s="244"/>
      <c r="GV49" s="244"/>
      <c r="GW49" s="244"/>
      <c r="GX49" s="244"/>
      <c r="GY49" s="244"/>
      <c r="GZ49" s="244"/>
      <c r="HA49" s="244"/>
      <c r="HB49" s="244"/>
      <c r="HC49" s="244"/>
      <c r="HD49" s="244"/>
      <c r="HE49" s="244"/>
      <c r="HF49" s="244"/>
      <c r="HG49" s="244"/>
      <c r="HH49" s="244"/>
      <c r="HI49" s="244"/>
      <c r="HJ49" s="244"/>
      <c r="HK49" s="244"/>
      <c r="HL49" s="244"/>
      <c r="HM49" s="244"/>
      <c r="HN49" s="244"/>
      <c r="HO49" s="244"/>
      <c r="HP49" s="244"/>
      <c r="HQ49" s="244"/>
      <c r="HR49" s="244"/>
      <c r="HS49" s="244"/>
      <c r="HT49" s="244"/>
      <c r="HU49" s="244"/>
      <c r="HV49" s="244"/>
      <c r="HW49" s="244"/>
      <c r="HX49" s="244"/>
      <c r="HY49" s="244"/>
      <c r="HZ49" s="244"/>
      <c r="IA49" s="244"/>
      <c r="IB49" s="244"/>
      <c r="IC49" s="244"/>
      <c r="ID49" s="244"/>
      <c r="IE49" s="244"/>
      <c r="IF49" s="244"/>
      <c r="IG49" s="244"/>
      <c r="IH49" s="244"/>
      <c r="II49" s="244"/>
      <c r="IJ49" s="244"/>
    </row>
    <row r="50" spans="1:250" s="6" customFormat="1">
      <c r="A50" s="249"/>
      <c r="B50" s="424"/>
      <c r="C50" s="637"/>
      <c r="D50" s="508"/>
      <c r="E50" s="410"/>
      <c r="F50" s="423">
        <f t="shared" si="0"/>
        <v>0</v>
      </c>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c r="GZ50" s="244"/>
      <c r="HA50" s="244"/>
      <c r="HB50" s="244"/>
      <c r="HC50" s="244"/>
      <c r="HD50" s="244"/>
      <c r="HE50" s="244"/>
      <c r="HF50" s="244"/>
      <c r="HG50" s="244"/>
      <c r="HH50" s="244"/>
      <c r="HI50" s="244"/>
      <c r="HJ50" s="244"/>
      <c r="HK50" s="244"/>
      <c r="HL50" s="244"/>
      <c r="HM50" s="244"/>
      <c r="HN50" s="244"/>
      <c r="HO50" s="244"/>
      <c r="HP50" s="244"/>
      <c r="HQ50" s="244"/>
      <c r="HR50" s="244"/>
      <c r="HS50" s="244"/>
      <c r="HT50" s="244"/>
      <c r="HU50" s="244"/>
      <c r="HV50" s="244"/>
      <c r="HW50" s="244"/>
      <c r="HX50" s="244"/>
      <c r="HY50" s="244"/>
      <c r="HZ50" s="244"/>
      <c r="IA50" s="244"/>
      <c r="IB50" s="244"/>
      <c r="IC50" s="244"/>
      <c r="ID50" s="244"/>
      <c r="IE50" s="244"/>
      <c r="IF50" s="244"/>
      <c r="IG50" s="244"/>
      <c r="IH50" s="244"/>
      <c r="II50" s="244"/>
      <c r="IJ50" s="244"/>
    </row>
    <row r="51" spans="1:250" s="648" customFormat="1" ht="76.5">
      <c r="A51" s="249">
        <f>COUNT(A$11:A49)+1</f>
        <v>18</v>
      </c>
      <c r="B51" s="644" t="s">
        <v>246</v>
      </c>
      <c r="C51" s="637" t="s">
        <v>117</v>
      </c>
      <c r="D51" s="508">
        <v>3</v>
      </c>
      <c r="E51" s="410"/>
      <c r="F51" s="423">
        <f t="shared" si="0"/>
        <v>0</v>
      </c>
    </row>
    <row r="52" spans="1:250" s="648" customFormat="1">
      <c r="A52" s="249"/>
      <c r="B52" s="644"/>
      <c r="C52" s="637"/>
      <c r="D52" s="508"/>
      <c r="E52" s="410"/>
      <c r="F52" s="423">
        <f t="shared" si="0"/>
        <v>0</v>
      </c>
    </row>
    <row r="53" spans="1:250" s="654" customFormat="1" ht="51">
      <c r="A53" s="249">
        <f>COUNT(A$11:A51)+1</f>
        <v>19</v>
      </c>
      <c r="B53" s="112" t="s">
        <v>505</v>
      </c>
      <c r="C53" s="637" t="s">
        <v>102</v>
      </c>
      <c r="D53" s="508">
        <v>1</v>
      </c>
      <c r="E53" s="410"/>
      <c r="F53" s="423">
        <f t="shared" si="0"/>
        <v>0</v>
      </c>
    </row>
    <row r="54" spans="1:250" s="654" customFormat="1">
      <c r="A54" s="249"/>
      <c r="B54" s="655"/>
      <c r="C54" s="637"/>
      <c r="D54" s="508"/>
      <c r="E54" s="410"/>
      <c r="F54" s="423">
        <f t="shared" si="0"/>
        <v>0</v>
      </c>
    </row>
    <row r="55" spans="1:250" s="648" customFormat="1" ht="63.75" customHeight="1">
      <c r="A55" s="249">
        <f>COUNT(A$11:A53)+1</f>
        <v>20</v>
      </c>
      <c r="B55" s="656" t="s">
        <v>506</v>
      </c>
      <c r="C55" s="637" t="s">
        <v>117</v>
      </c>
      <c r="D55" s="508">
        <v>3</v>
      </c>
      <c r="E55" s="410"/>
      <c r="F55" s="423">
        <f t="shared" si="0"/>
        <v>0</v>
      </c>
      <c r="G55" s="657"/>
      <c r="H55" s="658"/>
      <c r="I55" s="658"/>
    </row>
    <row r="56" spans="1:250" s="1" customFormat="1">
      <c r="A56" s="249"/>
      <c r="B56" s="636"/>
      <c r="C56" s="637"/>
      <c r="D56" s="508"/>
      <c r="E56" s="410"/>
      <c r="F56" s="423"/>
      <c r="G56" s="142"/>
    </row>
    <row r="57" spans="1:250" s="552" customFormat="1">
      <c r="A57" s="249">
        <f>COUNT(A$11:A55)+1</f>
        <v>21</v>
      </c>
      <c r="B57" s="251" t="s">
        <v>24</v>
      </c>
      <c r="C57" s="637"/>
      <c r="D57" s="513">
        <v>0.05</v>
      </c>
      <c r="E57" s="410"/>
      <c r="F57" s="423">
        <f>SUM(F13:F55)*D57</f>
        <v>0</v>
      </c>
    </row>
    <row r="58" spans="1:250" s="285" customFormat="1">
      <c r="A58" s="18"/>
      <c r="B58" s="252"/>
      <c r="C58" s="15"/>
      <c r="D58" s="396"/>
      <c r="E58" s="396"/>
      <c r="F58" s="380">
        <f t="shared" ref="F58" si="1">D58*E58</f>
        <v>0</v>
      </c>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89"/>
      <c r="BR58" s="189"/>
      <c r="BS58" s="189"/>
      <c r="BT58" s="189"/>
      <c r="BU58" s="189"/>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89"/>
      <c r="FG58" s="189"/>
      <c r="FH58" s="189"/>
      <c r="FI58" s="189"/>
      <c r="FJ58" s="189"/>
      <c r="FK58" s="189"/>
      <c r="FL58" s="189"/>
      <c r="FM58" s="189"/>
      <c r="FN58" s="189"/>
      <c r="FO58" s="189"/>
      <c r="FP58" s="189"/>
      <c r="FQ58" s="189"/>
      <c r="FR58" s="189"/>
      <c r="FS58" s="189"/>
      <c r="FT58" s="189"/>
      <c r="FU58" s="189"/>
      <c r="FV58" s="189"/>
      <c r="FW58" s="189"/>
      <c r="FX58" s="189"/>
      <c r="FY58" s="189"/>
      <c r="FZ58" s="189"/>
      <c r="GA58" s="189"/>
      <c r="GB58" s="189"/>
      <c r="GC58" s="189"/>
      <c r="GD58" s="189"/>
      <c r="GE58" s="189"/>
      <c r="GF58" s="189"/>
      <c r="GG58" s="189"/>
      <c r="GH58" s="189"/>
      <c r="GI58" s="189"/>
      <c r="GJ58" s="189"/>
      <c r="GK58" s="189"/>
      <c r="GL58" s="189"/>
      <c r="GM58" s="189"/>
      <c r="GN58" s="189"/>
      <c r="GO58" s="189"/>
      <c r="GP58" s="189"/>
      <c r="GQ58" s="189"/>
      <c r="GR58" s="189"/>
      <c r="GS58" s="189"/>
      <c r="GT58" s="189"/>
      <c r="GU58" s="189"/>
      <c r="GV58" s="189"/>
      <c r="GW58" s="189"/>
      <c r="GX58" s="189"/>
      <c r="GY58" s="189"/>
      <c r="GZ58" s="189"/>
      <c r="HA58" s="189"/>
      <c r="HB58" s="189"/>
      <c r="HC58" s="189"/>
      <c r="HD58" s="189"/>
      <c r="HE58" s="189"/>
      <c r="HF58" s="189"/>
      <c r="HG58" s="189"/>
      <c r="HH58" s="189"/>
      <c r="HI58" s="189"/>
      <c r="HJ58" s="189"/>
      <c r="HK58" s="189"/>
      <c r="HL58" s="189"/>
      <c r="HM58" s="189"/>
      <c r="HN58" s="189"/>
      <c r="HO58" s="189"/>
      <c r="HP58" s="189"/>
      <c r="HQ58" s="189"/>
      <c r="HR58" s="189"/>
      <c r="HS58" s="189"/>
      <c r="HT58" s="189"/>
      <c r="HU58" s="189"/>
      <c r="HV58" s="189"/>
      <c r="HW58" s="189"/>
      <c r="HX58" s="189"/>
      <c r="HY58" s="189"/>
      <c r="HZ58" s="189"/>
      <c r="IA58" s="189"/>
      <c r="IB58" s="189"/>
      <c r="IC58" s="189"/>
      <c r="ID58" s="189"/>
      <c r="IE58" s="189"/>
      <c r="IF58" s="189"/>
      <c r="IG58" s="189"/>
      <c r="IH58" s="189"/>
      <c r="II58" s="189"/>
      <c r="IJ58" s="189"/>
      <c r="IK58" s="189"/>
      <c r="IL58" s="189"/>
      <c r="IM58" s="189"/>
      <c r="IN58" s="189"/>
      <c r="IO58" s="189"/>
      <c r="IP58" s="189"/>
    </row>
    <row r="59" spans="1:250" ht="13.5" thickBot="1">
      <c r="A59" s="254"/>
      <c r="B59" s="37" t="str">
        <f>$B$1&amp;" skupaj:"</f>
        <v>RAVNA STREHA  skupaj:</v>
      </c>
      <c r="C59" s="255"/>
      <c r="D59" s="256"/>
      <c r="E59" s="392"/>
      <c r="F59" s="393">
        <f>SUM(F13:F57)</f>
        <v>0</v>
      </c>
    </row>
    <row r="60" spans="1:250" ht="13.5" thickTop="1">
      <c r="A60" s="257"/>
      <c r="B60" s="247"/>
      <c r="C60" s="258"/>
      <c r="D60" s="248"/>
      <c r="E60" s="391"/>
      <c r="F60" s="391"/>
    </row>
    <row r="61" spans="1:250">
      <c r="A61" s="257"/>
      <c r="B61" s="259"/>
      <c r="C61" s="242"/>
      <c r="D61" s="248"/>
      <c r="E61" s="391"/>
      <c r="F61" s="391"/>
    </row>
    <row r="62" spans="1:250">
      <c r="A62" s="660"/>
      <c r="B62" s="27"/>
      <c r="C62" s="661"/>
      <c r="D62" s="662"/>
      <c r="E62" s="663"/>
      <c r="F62" s="380">
        <f>D62*E62</f>
        <v>0</v>
      </c>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row>
    <row r="63" spans="1:250">
      <c r="A63" s="260"/>
    </row>
    <row r="64" spans="1:250">
      <c r="A64" s="260"/>
    </row>
    <row r="65" spans="1:250">
      <c r="A65" s="260"/>
    </row>
    <row r="66" spans="1:250">
      <c r="A66" s="260"/>
    </row>
    <row r="67" spans="1:250">
      <c r="A67" s="260"/>
    </row>
    <row r="68" spans="1:250">
      <c r="A68" s="260"/>
    </row>
    <row r="69" spans="1:250">
      <c r="A69" s="260"/>
    </row>
    <row r="70" spans="1:250">
      <c r="A70" s="260"/>
    </row>
    <row r="71" spans="1:250">
      <c r="A71" s="260"/>
    </row>
    <row r="72" spans="1:250">
      <c r="A72" s="260"/>
    </row>
    <row r="73" spans="1:250">
      <c r="A73" s="260"/>
    </row>
    <row r="74" spans="1:250">
      <c r="A74" s="260"/>
    </row>
    <row r="75" spans="1:250">
      <c r="A75" s="260"/>
    </row>
    <row r="76" spans="1:250">
      <c r="A76" s="260"/>
    </row>
    <row r="77" spans="1:250">
      <c r="A77" s="260"/>
    </row>
    <row r="78" spans="1:250">
      <c r="A78" s="260"/>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63"/>
      <c r="BG78" s="263"/>
      <c r="BH78" s="263"/>
      <c r="BI78" s="263"/>
      <c r="BJ78" s="263"/>
      <c r="BK78" s="263"/>
      <c r="BL78" s="263"/>
      <c r="BM78" s="263"/>
      <c r="BN78" s="263"/>
      <c r="BO78" s="263"/>
      <c r="BP78" s="263"/>
      <c r="BQ78" s="263"/>
      <c r="BR78" s="263"/>
      <c r="BS78" s="263"/>
      <c r="BT78" s="263"/>
      <c r="BU78" s="263"/>
      <c r="BV78" s="263"/>
      <c r="BW78" s="263"/>
      <c r="BX78" s="263"/>
      <c r="BY78" s="263"/>
      <c r="BZ78" s="263"/>
      <c r="CA78" s="263"/>
      <c r="CB78" s="263"/>
      <c r="CC78" s="263"/>
      <c r="CD78" s="263"/>
      <c r="CE78" s="263"/>
      <c r="CF78" s="263"/>
      <c r="CG78" s="263"/>
      <c r="CH78" s="263"/>
      <c r="CI78" s="263"/>
      <c r="CJ78" s="263"/>
      <c r="CK78" s="263"/>
      <c r="CL78" s="263"/>
      <c r="CM78" s="263"/>
      <c r="CN78" s="263"/>
      <c r="CO78" s="263"/>
      <c r="CP78" s="263"/>
      <c r="CQ78" s="263"/>
      <c r="CR78" s="263"/>
      <c r="CS78" s="263"/>
      <c r="CT78" s="263"/>
      <c r="CU78" s="263"/>
      <c r="CV78" s="263"/>
      <c r="CW78" s="263"/>
      <c r="CX78" s="263"/>
      <c r="CY78" s="263"/>
      <c r="CZ78" s="263"/>
      <c r="DA78" s="263"/>
      <c r="DB78" s="263"/>
      <c r="DC78" s="263"/>
      <c r="DD78" s="263"/>
      <c r="DE78" s="263"/>
      <c r="DF78" s="263"/>
      <c r="DG78" s="263"/>
      <c r="DH78" s="263"/>
      <c r="DI78" s="263"/>
      <c r="DJ78" s="263"/>
      <c r="DK78" s="263"/>
      <c r="DL78" s="263"/>
      <c r="DM78" s="263"/>
      <c r="DN78" s="263"/>
      <c r="DO78" s="263"/>
      <c r="DP78" s="263"/>
      <c r="DQ78" s="263"/>
      <c r="DR78" s="263"/>
      <c r="DS78" s="263"/>
      <c r="DT78" s="263"/>
      <c r="DU78" s="263"/>
      <c r="DV78" s="263"/>
      <c r="DW78" s="263"/>
      <c r="DX78" s="263"/>
      <c r="DY78" s="263"/>
      <c r="DZ78" s="263"/>
      <c r="EA78" s="263"/>
      <c r="EB78" s="263"/>
      <c r="EC78" s="263"/>
      <c r="ED78" s="263"/>
      <c r="EE78" s="263"/>
      <c r="EF78" s="263"/>
      <c r="EG78" s="263"/>
      <c r="EH78" s="263"/>
      <c r="EI78" s="263"/>
      <c r="EJ78" s="263"/>
      <c r="EK78" s="263"/>
      <c r="EL78" s="263"/>
      <c r="EM78" s="263"/>
      <c r="EN78" s="263"/>
      <c r="EO78" s="263"/>
      <c r="EP78" s="263"/>
      <c r="EQ78" s="263"/>
      <c r="ER78" s="263"/>
      <c r="ES78" s="263"/>
      <c r="ET78" s="263"/>
      <c r="EU78" s="263"/>
      <c r="EV78" s="263"/>
      <c r="EW78" s="263"/>
      <c r="EX78" s="263"/>
      <c r="EY78" s="263"/>
      <c r="EZ78" s="263"/>
      <c r="FA78" s="263"/>
      <c r="FB78" s="263"/>
      <c r="FC78" s="263"/>
      <c r="FD78" s="263"/>
      <c r="FE78" s="263"/>
      <c r="FF78" s="263"/>
      <c r="FG78" s="263"/>
      <c r="FH78" s="263"/>
      <c r="FI78" s="263"/>
      <c r="FJ78" s="263"/>
      <c r="FK78" s="263"/>
      <c r="FL78" s="263"/>
      <c r="FM78" s="263"/>
      <c r="FN78" s="263"/>
      <c r="FO78" s="263"/>
      <c r="FP78" s="263"/>
      <c r="FQ78" s="263"/>
      <c r="FR78" s="263"/>
      <c r="FS78" s="263"/>
      <c r="FT78" s="263"/>
      <c r="FU78" s="263"/>
      <c r="FV78" s="263"/>
      <c r="FW78" s="263"/>
      <c r="FX78" s="263"/>
      <c r="FY78" s="263"/>
      <c r="FZ78" s="263"/>
      <c r="GA78" s="263"/>
      <c r="GB78" s="263"/>
      <c r="GC78" s="263"/>
      <c r="GD78" s="263"/>
      <c r="GE78" s="263"/>
      <c r="GF78" s="263"/>
      <c r="GG78" s="263"/>
      <c r="GH78" s="263"/>
      <c r="GI78" s="263"/>
      <c r="GJ78" s="263"/>
      <c r="GK78" s="263"/>
      <c r="GL78" s="263"/>
      <c r="GM78" s="263"/>
      <c r="GN78" s="263"/>
      <c r="GO78" s="263"/>
      <c r="GP78" s="263"/>
      <c r="GQ78" s="263"/>
      <c r="GR78" s="263"/>
      <c r="GS78" s="263"/>
      <c r="GT78" s="263"/>
      <c r="GU78" s="263"/>
      <c r="GV78" s="263"/>
      <c r="GW78" s="263"/>
      <c r="GX78" s="263"/>
      <c r="GY78" s="263"/>
      <c r="GZ78" s="263"/>
      <c r="HA78" s="263"/>
      <c r="HB78" s="263"/>
      <c r="HC78" s="263"/>
      <c r="HD78" s="263"/>
      <c r="HE78" s="263"/>
      <c r="HF78" s="263"/>
      <c r="HG78" s="263"/>
      <c r="HH78" s="263"/>
      <c r="HI78" s="263"/>
      <c r="HJ78" s="263"/>
      <c r="HK78" s="263"/>
      <c r="HL78" s="263"/>
      <c r="HM78" s="263"/>
      <c r="HN78" s="263"/>
      <c r="HO78" s="263"/>
      <c r="HP78" s="263"/>
      <c r="HQ78" s="263"/>
      <c r="HR78" s="263"/>
      <c r="HS78" s="263"/>
      <c r="HT78" s="263"/>
      <c r="HU78" s="263"/>
      <c r="HV78" s="263"/>
      <c r="HW78" s="263"/>
      <c r="HX78" s="263"/>
      <c r="HY78" s="263"/>
      <c r="HZ78" s="263"/>
      <c r="IA78" s="263"/>
      <c r="IB78" s="263"/>
      <c r="IC78" s="263"/>
      <c r="ID78" s="263"/>
      <c r="IE78" s="263"/>
      <c r="IF78" s="263"/>
      <c r="IG78" s="263"/>
      <c r="IH78" s="263"/>
      <c r="II78" s="263"/>
      <c r="IJ78" s="263"/>
      <c r="IK78" s="263"/>
      <c r="IL78" s="263"/>
      <c r="IM78" s="263"/>
      <c r="IN78" s="263"/>
      <c r="IO78" s="263"/>
      <c r="IP78" s="263"/>
    </row>
    <row r="79" spans="1:250">
      <c r="A79" s="260"/>
    </row>
    <row r="80" spans="1:250">
      <c r="A80" s="260"/>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63"/>
      <c r="BI80" s="263"/>
      <c r="BJ80" s="263"/>
      <c r="BK80" s="263"/>
      <c r="BL80" s="263"/>
      <c r="BM80" s="263"/>
      <c r="BN80" s="263"/>
      <c r="BO80" s="263"/>
      <c r="BP80" s="263"/>
      <c r="BQ80" s="263"/>
      <c r="BR80" s="263"/>
      <c r="BS80" s="263"/>
      <c r="BT80" s="263"/>
      <c r="BU80" s="263"/>
      <c r="BV80" s="263"/>
      <c r="BW80" s="263"/>
      <c r="BX80" s="263"/>
      <c r="BY80" s="263"/>
      <c r="BZ80" s="263"/>
      <c r="CA80" s="263"/>
      <c r="CB80" s="263"/>
      <c r="CC80" s="263"/>
      <c r="CD80" s="263"/>
      <c r="CE80" s="263"/>
      <c r="CF80" s="263"/>
      <c r="CG80" s="263"/>
      <c r="CH80" s="263"/>
      <c r="CI80" s="263"/>
      <c r="CJ80" s="263"/>
      <c r="CK80" s="263"/>
      <c r="CL80" s="263"/>
      <c r="CM80" s="263"/>
      <c r="CN80" s="263"/>
      <c r="CO80" s="263"/>
      <c r="CP80" s="263"/>
      <c r="CQ80" s="263"/>
      <c r="CR80" s="263"/>
      <c r="CS80" s="263"/>
      <c r="CT80" s="263"/>
      <c r="CU80" s="263"/>
      <c r="CV80" s="263"/>
      <c r="CW80" s="263"/>
      <c r="CX80" s="263"/>
      <c r="CY80" s="263"/>
      <c r="CZ80" s="263"/>
      <c r="DA80" s="263"/>
      <c r="DB80" s="263"/>
      <c r="DC80" s="263"/>
      <c r="DD80" s="263"/>
      <c r="DE80" s="263"/>
      <c r="DF80" s="263"/>
      <c r="DG80" s="263"/>
      <c r="DH80" s="263"/>
      <c r="DI80" s="263"/>
      <c r="DJ80" s="263"/>
      <c r="DK80" s="263"/>
      <c r="DL80" s="263"/>
      <c r="DM80" s="263"/>
      <c r="DN80" s="263"/>
      <c r="DO80" s="263"/>
      <c r="DP80" s="263"/>
      <c r="DQ80" s="263"/>
      <c r="DR80" s="263"/>
      <c r="DS80" s="263"/>
      <c r="DT80" s="263"/>
      <c r="DU80" s="263"/>
      <c r="DV80" s="263"/>
      <c r="DW80" s="263"/>
      <c r="DX80" s="263"/>
      <c r="DY80" s="263"/>
      <c r="DZ80" s="263"/>
      <c r="EA80" s="263"/>
      <c r="EB80" s="263"/>
      <c r="EC80" s="263"/>
      <c r="ED80" s="263"/>
      <c r="EE80" s="263"/>
      <c r="EF80" s="263"/>
      <c r="EG80" s="263"/>
      <c r="EH80" s="263"/>
      <c r="EI80" s="263"/>
      <c r="EJ80" s="263"/>
      <c r="EK80" s="263"/>
      <c r="EL80" s="263"/>
      <c r="EM80" s="263"/>
      <c r="EN80" s="263"/>
      <c r="EO80" s="263"/>
      <c r="EP80" s="263"/>
      <c r="EQ80" s="263"/>
      <c r="ER80" s="263"/>
      <c r="ES80" s="263"/>
      <c r="ET80" s="263"/>
      <c r="EU80" s="263"/>
      <c r="EV80" s="263"/>
      <c r="EW80" s="263"/>
      <c r="EX80" s="263"/>
      <c r="EY80" s="263"/>
      <c r="EZ80" s="263"/>
      <c r="FA80" s="263"/>
      <c r="FB80" s="263"/>
      <c r="FC80" s="263"/>
      <c r="FD80" s="263"/>
      <c r="FE80" s="263"/>
      <c r="FF80" s="263"/>
      <c r="FG80" s="263"/>
      <c r="FH80" s="263"/>
      <c r="FI80" s="263"/>
      <c r="FJ80" s="263"/>
      <c r="FK80" s="263"/>
      <c r="FL80" s="263"/>
      <c r="FM80" s="263"/>
      <c r="FN80" s="263"/>
      <c r="FO80" s="263"/>
      <c r="FP80" s="263"/>
      <c r="FQ80" s="263"/>
      <c r="FR80" s="263"/>
      <c r="FS80" s="263"/>
      <c r="FT80" s="263"/>
      <c r="FU80" s="263"/>
      <c r="FV80" s="263"/>
      <c r="FW80" s="263"/>
      <c r="FX80" s="263"/>
      <c r="FY80" s="263"/>
      <c r="FZ80" s="263"/>
      <c r="GA80" s="263"/>
      <c r="GB80" s="263"/>
      <c r="GC80" s="263"/>
      <c r="GD80" s="263"/>
      <c r="GE80" s="263"/>
      <c r="GF80" s="263"/>
      <c r="GG80" s="263"/>
      <c r="GH80" s="263"/>
      <c r="GI80" s="263"/>
      <c r="GJ80" s="263"/>
      <c r="GK80" s="263"/>
      <c r="GL80" s="263"/>
      <c r="GM80" s="263"/>
      <c r="GN80" s="263"/>
      <c r="GO80" s="263"/>
      <c r="GP80" s="263"/>
      <c r="GQ80" s="263"/>
      <c r="GR80" s="263"/>
      <c r="GS80" s="263"/>
      <c r="GT80" s="263"/>
      <c r="GU80" s="263"/>
      <c r="GV80" s="263"/>
      <c r="GW80" s="263"/>
      <c r="GX80" s="263"/>
      <c r="GY80" s="263"/>
      <c r="GZ80" s="263"/>
      <c r="HA80" s="263"/>
      <c r="HB80" s="263"/>
      <c r="HC80" s="263"/>
      <c r="HD80" s="263"/>
      <c r="HE80" s="263"/>
      <c r="HF80" s="263"/>
      <c r="HG80" s="263"/>
      <c r="HH80" s="263"/>
      <c r="HI80" s="263"/>
      <c r="HJ80" s="263"/>
      <c r="HK80" s="263"/>
      <c r="HL80" s="263"/>
      <c r="HM80" s="263"/>
      <c r="HN80" s="263"/>
      <c r="HO80" s="263"/>
      <c r="HP80" s="263"/>
      <c r="HQ80" s="263"/>
      <c r="HR80" s="263"/>
      <c r="HS80" s="263"/>
      <c r="HT80" s="263"/>
      <c r="HU80" s="263"/>
      <c r="HV80" s="263"/>
      <c r="HW80" s="263"/>
      <c r="HX80" s="263"/>
      <c r="HY80" s="263"/>
      <c r="HZ80" s="263"/>
      <c r="IA80" s="263"/>
      <c r="IB80" s="263"/>
      <c r="IC80" s="263"/>
      <c r="ID80" s="263"/>
      <c r="IE80" s="263"/>
      <c r="IF80" s="263"/>
      <c r="IG80" s="263"/>
      <c r="IH80" s="263"/>
      <c r="II80" s="263"/>
      <c r="IJ80" s="263"/>
      <c r="IK80" s="263"/>
      <c r="IL80" s="263"/>
      <c r="IM80" s="263"/>
      <c r="IN80" s="263"/>
      <c r="IO80" s="263"/>
      <c r="IP80" s="263"/>
    </row>
    <row r="81" spans="1:250">
      <c r="A81" s="260"/>
    </row>
    <row r="82" spans="1:250">
      <c r="A82" s="260"/>
    </row>
    <row r="83" spans="1:250">
      <c r="A83" s="260"/>
    </row>
    <row r="84" spans="1:250">
      <c r="A84" s="260"/>
    </row>
    <row r="85" spans="1:250">
      <c r="A85" s="260"/>
    </row>
    <row r="86" spans="1:250">
      <c r="A86" s="260"/>
    </row>
    <row r="87" spans="1:250">
      <c r="A87" s="260"/>
    </row>
    <row r="88" spans="1:250">
      <c r="A88" s="260"/>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63"/>
      <c r="BQ88" s="263"/>
      <c r="BR88" s="263"/>
      <c r="BS88" s="263"/>
      <c r="BT88" s="263"/>
      <c r="BU88" s="263"/>
      <c r="BV88" s="263"/>
      <c r="BW88" s="263"/>
      <c r="BX88" s="263"/>
      <c r="BY88" s="263"/>
      <c r="BZ88" s="263"/>
      <c r="CA88" s="263"/>
      <c r="CB88" s="263"/>
      <c r="CC88" s="263"/>
      <c r="CD88" s="263"/>
      <c r="CE88" s="263"/>
      <c r="CF88" s="263"/>
      <c r="CG88" s="263"/>
      <c r="CH88" s="263"/>
      <c r="CI88" s="263"/>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3"/>
      <c r="DF88" s="263"/>
      <c r="DG88" s="263"/>
      <c r="DH88" s="263"/>
      <c r="DI88" s="263"/>
      <c r="DJ88" s="263"/>
      <c r="DK88" s="263"/>
      <c r="DL88" s="263"/>
      <c r="DM88" s="263"/>
      <c r="DN88" s="263"/>
      <c r="DO88" s="263"/>
      <c r="DP88" s="263"/>
      <c r="DQ88" s="263"/>
      <c r="DR88" s="263"/>
      <c r="DS88" s="263"/>
      <c r="DT88" s="263"/>
      <c r="DU88" s="263"/>
      <c r="DV88" s="263"/>
      <c r="DW88" s="263"/>
      <c r="DX88" s="263"/>
      <c r="DY88" s="263"/>
      <c r="DZ88" s="263"/>
      <c r="EA88" s="263"/>
      <c r="EB88" s="263"/>
      <c r="EC88" s="263"/>
      <c r="ED88" s="263"/>
      <c r="EE88" s="263"/>
      <c r="EF88" s="263"/>
      <c r="EG88" s="263"/>
      <c r="EH88" s="263"/>
      <c r="EI88" s="263"/>
      <c r="EJ88" s="263"/>
      <c r="EK88" s="263"/>
      <c r="EL88" s="263"/>
      <c r="EM88" s="263"/>
      <c r="EN88" s="263"/>
      <c r="EO88" s="263"/>
      <c r="EP88" s="263"/>
      <c r="EQ88" s="263"/>
      <c r="ER88" s="263"/>
      <c r="ES88" s="263"/>
      <c r="ET88" s="263"/>
      <c r="EU88" s="263"/>
      <c r="EV88" s="263"/>
      <c r="EW88" s="263"/>
      <c r="EX88" s="263"/>
      <c r="EY88" s="263"/>
      <c r="EZ88" s="263"/>
      <c r="FA88" s="263"/>
      <c r="FB88" s="263"/>
      <c r="FC88" s="263"/>
      <c r="FD88" s="263"/>
      <c r="FE88" s="263"/>
      <c r="FF88" s="263"/>
      <c r="FG88" s="263"/>
      <c r="FH88" s="263"/>
      <c r="FI88" s="263"/>
      <c r="FJ88" s="263"/>
      <c r="FK88" s="263"/>
      <c r="FL88" s="263"/>
      <c r="FM88" s="263"/>
      <c r="FN88" s="263"/>
      <c r="FO88" s="263"/>
      <c r="FP88" s="263"/>
      <c r="FQ88" s="263"/>
      <c r="FR88" s="263"/>
      <c r="FS88" s="263"/>
      <c r="FT88" s="263"/>
      <c r="FU88" s="263"/>
      <c r="FV88" s="263"/>
      <c r="FW88" s="263"/>
      <c r="FX88" s="263"/>
      <c r="FY88" s="263"/>
      <c r="FZ88" s="263"/>
      <c r="GA88" s="263"/>
      <c r="GB88" s="263"/>
      <c r="GC88" s="263"/>
      <c r="GD88" s="263"/>
      <c r="GE88" s="263"/>
      <c r="GF88" s="263"/>
      <c r="GG88" s="263"/>
      <c r="GH88" s="263"/>
      <c r="GI88" s="263"/>
      <c r="GJ88" s="263"/>
      <c r="GK88" s="263"/>
      <c r="GL88" s="263"/>
      <c r="GM88" s="263"/>
      <c r="GN88" s="263"/>
      <c r="GO88" s="263"/>
      <c r="GP88" s="263"/>
      <c r="GQ88" s="263"/>
      <c r="GR88" s="263"/>
      <c r="GS88" s="263"/>
      <c r="GT88" s="263"/>
      <c r="GU88" s="263"/>
      <c r="GV88" s="263"/>
      <c r="GW88" s="263"/>
      <c r="GX88" s="263"/>
      <c r="GY88" s="263"/>
      <c r="GZ88" s="263"/>
      <c r="HA88" s="263"/>
      <c r="HB88" s="263"/>
      <c r="HC88" s="263"/>
      <c r="HD88" s="263"/>
      <c r="HE88" s="263"/>
      <c r="HF88" s="263"/>
      <c r="HG88" s="263"/>
      <c r="HH88" s="263"/>
      <c r="HI88" s="263"/>
      <c r="HJ88" s="263"/>
      <c r="HK88" s="263"/>
      <c r="HL88" s="263"/>
      <c r="HM88" s="263"/>
      <c r="HN88" s="263"/>
      <c r="HO88" s="263"/>
      <c r="HP88" s="263"/>
      <c r="HQ88" s="263"/>
      <c r="HR88" s="263"/>
      <c r="HS88" s="263"/>
      <c r="HT88" s="263"/>
      <c r="HU88" s="263"/>
      <c r="HV88" s="263"/>
      <c r="HW88" s="263"/>
      <c r="HX88" s="263"/>
      <c r="HY88" s="263"/>
      <c r="HZ88" s="263"/>
      <c r="IA88" s="263"/>
      <c r="IB88" s="263"/>
      <c r="IC88" s="263"/>
      <c r="ID88" s="263"/>
      <c r="IE88" s="263"/>
      <c r="IF88" s="263"/>
      <c r="IG88" s="263"/>
      <c r="IH88" s="263"/>
      <c r="II88" s="263"/>
      <c r="IJ88" s="263"/>
      <c r="IK88" s="263"/>
      <c r="IL88" s="263"/>
      <c r="IM88" s="263"/>
      <c r="IN88" s="263"/>
      <c r="IO88" s="263"/>
      <c r="IP88" s="263"/>
    </row>
    <row r="89" spans="1:250">
      <c r="A89" s="260"/>
    </row>
    <row r="90" spans="1:250">
      <c r="A90" s="260"/>
    </row>
    <row r="91" spans="1:250">
      <c r="A91" s="260"/>
    </row>
    <row r="92" spans="1:250">
      <c r="A92" s="260"/>
    </row>
    <row r="93" spans="1:250">
      <c r="A93" s="260"/>
    </row>
    <row r="94" spans="1:250">
      <c r="A94" s="525"/>
      <c r="B94" s="524"/>
    </row>
    <row r="95" spans="1:250">
      <c r="A95" s="260"/>
    </row>
    <row r="96" spans="1:250">
      <c r="A96" s="260"/>
    </row>
    <row r="97" spans="1:1">
      <c r="A97" s="260"/>
    </row>
    <row r="115" spans="7:250">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c r="AK115" s="264"/>
      <c r="AL115" s="264"/>
      <c r="AM115" s="264"/>
      <c r="AN115" s="264"/>
      <c r="AO115" s="264"/>
      <c r="AP115" s="264"/>
      <c r="AQ115" s="264"/>
      <c r="AR115" s="264"/>
      <c r="AS115" s="264"/>
      <c r="AT115" s="264"/>
      <c r="AU115" s="264"/>
      <c r="AV115" s="264"/>
      <c r="AW115" s="264"/>
      <c r="AX115" s="264"/>
      <c r="AY115" s="264"/>
      <c r="AZ115" s="264"/>
      <c r="BA115" s="264"/>
      <c r="BB115" s="264"/>
      <c r="BC115" s="264"/>
      <c r="BD115" s="264"/>
      <c r="BE115" s="264"/>
      <c r="BF115" s="264"/>
      <c r="BG115" s="264"/>
      <c r="BH115" s="264"/>
      <c r="BI115" s="264"/>
      <c r="BJ115" s="264"/>
      <c r="BK115" s="264"/>
      <c r="BL115" s="264"/>
      <c r="BM115" s="264"/>
      <c r="BN115" s="264"/>
      <c r="BO115" s="264"/>
      <c r="BP115" s="264"/>
      <c r="BQ115" s="264"/>
      <c r="BR115" s="264"/>
      <c r="BS115" s="264"/>
      <c r="BT115" s="264"/>
      <c r="BU115" s="264"/>
      <c r="BV115" s="264"/>
      <c r="BW115" s="264"/>
      <c r="BX115" s="264"/>
      <c r="BY115" s="264"/>
      <c r="BZ115" s="264"/>
      <c r="CA115" s="264"/>
      <c r="CB115" s="264"/>
      <c r="CC115" s="264"/>
      <c r="CD115" s="264"/>
      <c r="CE115" s="264"/>
      <c r="CF115" s="264"/>
      <c r="CG115" s="264"/>
      <c r="CH115" s="264"/>
      <c r="CI115" s="264"/>
      <c r="CJ115" s="264"/>
      <c r="CK115" s="264"/>
      <c r="CL115" s="264"/>
      <c r="CM115" s="264"/>
      <c r="CN115" s="264"/>
      <c r="CO115" s="264"/>
      <c r="CP115" s="264"/>
      <c r="CQ115" s="264"/>
      <c r="CR115" s="264"/>
      <c r="CS115" s="264"/>
      <c r="CT115" s="264"/>
      <c r="CU115" s="264"/>
      <c r="CV115" s="264"/>
      <c r="CW115" s="264"/>
      <c r="CX115" s="264"/>
      <c r="CY115" s="264"/>
      <c r="CZ115" s="264"/>
      <c r="DA115" s="264"/>
      <c r="DB115" s="264"/>
      <c r="DC115" s="264"/>
      <c r="DD115" s="264"/>
      <c r="DE115" s="264"/>
      <c r="DF115" s="264"/>
      <c r="DG115" s="264"/>
      <c r="DH115" s="264"/>
      <c r="DI115" s="264"/>
      <c r="DJ115" s="264"/>
      <c r="DK115" s="264"/>
      <c r="DL115" s="264"/>
      <c r="DM115" s="264"/>
      <c r="DN115" s="264"/>
      <c r="DO115" s="264"/>
      <c r="DP115" s="264"/>
      <c r="DQ115" s="264"/>
      <c r="DR115" s="264"/>
      <c r="DS115" s="264"/>
      <c r="DT115" s="264"/>
      <c r="DU115" s="264"/>
      <c r="DV115" s="264"/>
      <c r="DW115" s="264"/>
      <c r="DX115" s="264"/>
      <c r="DY115" s="264"/>
      <c r="DZ115" s="264"/>
      <c r="EA115" s="264"/>
      <c r="EB115" s="264"/>
      <c r="EC115" s="264"/>
      <c r="ED115" s="264"/>
      <c r="EE115" s="264"/>
      <c r="EF115" s="264"/>
      <c r="EG115" s="264"/>
      <c r="EH115" s="264"/>
      <c r="EI115" s="264"/>
      <c r="EJ115" s="264"/>
      <c r="EK115" s="264"/>
      <c r="EL115" s="264"/>
      <c r="EM115" s="264"/>
      <c r="EN115" s="264"/>
      <c r="EO115" s="264"/>
      <c r="EP115" s="264"/>
      <c r="EQ115" s="264"/>
      <c r="ER115" s="264"/>
      <c r="ES115" s="264"/>
      <c r="ET115" s="264"/>
      <c r="EU115" s="264"/>
      <c r="EV115" s="264"/>
      <c r="EW115" s="264"/>
      <c r="EX115" s="264"/>
      <c r="EY115" s="264"/>
      <c r="EZ115" s="264"/>
      <c r="FA115" s="264"/>
      <c r="FB115" s="264"/>
      <c r="FC115" s="264"/>
      <c r="FD115" s="264"/>
      <c r="FE115" s="264"/>
      <c r="FF115" s="264"/>
      <c r="FG115" s="264"/>
      <c r="FH115" s="264"/>
      <c r="FI115" s="264"/>
      <c r="FJ115" s="264"/>
      <c r="FK115" s="264"/>
      <c r="FL115" s="264"/>
      <c r="FM115" s="264"/>
      <c r="FN115" s="264"/>
      <c r="FO115" s="264"/>
      <c r="FP115" s="264"/>
      <c r="FQ115" s="264"/>
      <c r="FR115" s="264"/>
      <c r="FS115" s="264"/>
      <c r="FT115" s="264"/>
      <c r="FU115" s="264"/>
      <c r="FV115" s="264"/>
      <c r="FW115" s="264"/>
      <c r="FX115" s="264"/>
      <c r="FY115" s="264"/>
      <c r="FZ115" s="264"/>
      <c r="GA115" s="264"/>
      <c r="GB115" s="264"/>
      <c r="GC115" s="264"/>
      <c r="GD115" s="264"/>
      <c r="GE115" s="264"/>
      <c r="GF115" s="264"/>
      <c r="GG115" s="264"/>
      <c r="GH115" s="264"/>
      <c r="GI115" s="264"/>
      <c r="GJ115" s="264"/>
      <c r="GK115" s="264"/>
      <c r="GL115" s="264"/>
      <c r="GM115" s="264"/>
      <c r="GN115" s="264"/>
      <c r="GO115" s="264"/>
      <c r="GP115" s="264"/>
      <c r="GQ115" s="264"/>
      <c r="GR115" s="264"/>
      <c r="GS115" s="264"/>
      <c r="GT115" s="264"/>
      <c r="GU115" s="264"/>
      <c r="GV115" s="264"/>
      <c r="GW115" s="264"/>
      <c r="GX115" s="264"/>
      <c r="GY115" s="264"/>
      <c r="GZ115" s="264"/>
      <c r="HA115" s="264"/>
      <c r="HB115" s="264"/>
      <c r="HC115" s="264"/>
      <c r="HD115" s="264"/>
      <c r="HE115" s="264"/>
      <c r="HF115" s="264"/>
      <c r="HG115" s="264"/>
      <c r="HH115" s="264"/>
      <c r="HI115" s="264"/>
      <c r="HJ115" s="264"/>
      <c r="HK115" s="264"/>
      <c r="HL115" s="264"/>
      <c r="HM115" s="264"/>
      <c r="HN115" s="264"/>
      <c r="HO115" s="264"/>
      <c r="HP115" s="264"/>
      <c r="HQ115" s="264"/>
      <c r="HR115" s="264"/>
      <c r="HS115" s="264"/>
      <c r="HT115" s="264"/>
      <c r="HU115" s="264"/>
      <c r="HV115" s="264"/>
      <c r="HW115" s="264"/>
      <c r="HX115" s="264"/>
      <c r="HY115" s="264"/>
      <c r="HZ115" s="264"/>
      <c r="IA115" s="264"/>
      <c r="IB115" s="264"/>
      <c r="IC115" s="264"/>
      <c r="ID115" s="264"/>
      <c r="IE115" s="264"/>
      <c r="IF115" s="264"/>
      <c r="IG115" s="264"/>
      <c r="IH115" s="264"/>
      <c r="II115" s="264"/>
      <c r="IJ115" s="264"/>
      <c r="IK115" s="264"/>
      <c r="IL115" s="264"/>
      <c r="IM115" s="264"/>
      <c r="IN115" s="264"/>
      <c r="IO115" s="264"/>
      <c r="IP115" s="264"/>
    </row>
  </sheetData>
  <sheetProtection algorithmName="SHA-512" hashValue="tPr8hQ8hxMhkliJ+lX8MVC+g5X7V8M9kLA7ON3iP1wF0ZedC6+CT8SzorChCIfuXDYijuulUS9WTxTxAO4vZKA==" saltValue="O1uJYrAhVUDLc/4tJnK2Qg=="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5.xml><?xml version="1.0" encoding="utf-8"?>
<worksheet xmlns="http://schemas.openxmlformats.org/spreadsheetml/2006/main" xmlns:r="http://schemas.openxmlformats.org/officeDocument/2006/relationships">
  <sheetPr>
    <tabColor rgb="FFFFC000"/>
  </sheetPr>
  <dimension ref="A1:F119"/>
  <sheetViews>
    <sheetView showZeros="0" view="pageBreakPreview" zoomScaleNormal="100" zoomScaleSheetLayoutView="100" workbookViewId="0">
      <selection activeCell="E55" sqref="E55"/>
    </sheetView>
  </sheetViews>
  <sheetFormatPr defaultRowHeight="12.75"/>
  <cols>
    <col min="1" max="1" width="6.140625" style="672" customWidth="1"/>
    <col min="2" max="2" width="43.140625" style="672" customWidth="1"/>
    <col min="3" max="3" width="7" style="690" customWidth="1"/>
    <col min="4" max="4" width="10.42578125" style="690" customWidth="1"/>
    <col min="5" max="5" width="11" style="691" customWidth="1"/>
    <col min="6" max="6" width="11.28515625" style="691" customWidth="1"/>
    <col min="7" max="16384" width="9.140625" style="672"/>
  </cols>
  <sheetData>
    <row r="1" spans="1:6">
      <c r="A1" s="73" t="s">
        <v>17</v>
      </c>
      <c r="B1" s="670" t="s">
        <v>221</v>
      </c>
      <c r="C1" s="671"/>
      <c r="D1" s="538"/>
      <c r="E1" s="638"/>
      <c r="F1" s="638"/>
    </row>
    <row r="2" spans="1:6">
      <c r="A2" s="4"/>
      <c r="B2" s="278"/>
      <c r="C2" s="673"/>
      <c r="D2" s="508"/>
      <c r="E2" s="674"/>
      <c r="F2" s="674"/>
    </row>
    <row r="3" spans="1:6">
      <c r="A3" s="4"/>
      <c r="B3" s="268" t="s">
        <v>84</v>
      </c>
      <c r="C3" s="673"/>
      <c r="D3" s="508"/>
      <c r="E3" s="674"/>
      <c r="F3" s="674"/>
    </row>
    <row r="4" spans="1:6">
      <c r="A4" s="4"/>
      <c r="B4" s="576" t="s">
        <v>250</v>
      </c>
      <c r="C4" s="673"/>
      <c r="D4" s="508"/>
      <c r="E4" s="674"/>
      <c r="F4" s="674"/>
    </row>
    <row r="5" spans="1:6" ht="25.5">
      <c r="A5" s="4"/>
      <c r="B5" s="576" t="s">
        <v>251</v>
      </c>
      <c r="C5" s="673"/>
      <c r="D5" s="508"/>
      <c r="E5" s="674"/>
      <c r="F5" s="674"/>
    </row>
    <row r="6" spans="1:6" ht="27.75" customHeight="1">
      <c r="A6" s="4"/>
      <c r="B6" s="632" t="s">
        <v>252</v>
      </c>
      <c r="C6" s="673"/>
      <c r="D6" s="508"/>
      <c r="E6" s="674"/>
      <c r="F6" s="674"/>
    </row>
    <row r="7" spans="1:6" s="677" customFormat="1" ht="13.5" customHeight="1">
      <c r="A7" s="4"/>
      <c r="B7" s="675" t="s">
        <v>253</v>
      </c>
      <c r="C7" s="676"/>
      <c r="D7" s="510"/>
      <c r="E7" s="674"/>
      <c r="F7" s="674"/>
    </row>
    <row r="8" spans="1:6">
      <c r="A8" s="4"/>
      <c r="B8" s="278"/>
      <c r="C8" s="673"/>
      <c r="D8" s="508"/>
      <c r="E8" s="674"/>
      <c r="F8" s="674"/>
    </row>
    <row r="9" spans="1:6">
      <c r="A9" s="418" t="s">
        <v>25</v>
      </c>
      <c r="B9" s="419" t="s">
        <v>26</v>
      </c>
      <c r="C9" s="506" t="s">
        <v>11</v>
      </c>
      <c r="D9" s="507" t="s">
        <v>27</v>
      </c>
      <c r="E9" s="420" t="s">
        <v>28</v>
      </c>
      <c r="F9" s="421" t="s">
        <v>29</v>
      </c>
    </row>
    <row r="10" spans="1:6">
      <c r="A10" s="678"/>
      <c r="B10" s="679"/>
      <c r="C10" s="536"/>
      <c r="D10" s="508"/>
      <c r="E10" s="423"/>
      <c r="F10" s="391"/>
    </row>
    <row r="11" spans="1:6">
      <c r="A11" s="678"/>
      <c r="B11" s="679" t="s">
        <v>103</v>
      </c>
      <c r="C11" s="536"/>
      <c r="D11" s="508"/>
      <c r="E11" s="423"/>
      <c r="F11" s="391"/>
    </row>
    <row r="12" spans="1:6">
      <c r="A12" s="678"/>
      <c r="B12" s="679"/>
      <c r="C12" s="536"/>
      <c r="D12" s="508"/>
      <c r="E12" s="423"/>
      <c r="F12" s="391"/>
    </row>
    <row r="13" spans="1:6" ht="76.5">
      <c r="A13" s="575">
        <v>1</v>
      </c>
      <c r="B13" s="680" t="s">
        <v>507</v>
      </c>
      <c r="C13" s="681"/>
      <c r="D13" s="682"/>
      <c r="E13" s="703"/>
      <c r="F13" s="602"/>
    </row>
    <row r="14" spans="1:6" ht="41.25" customHeight="1">
      <c r="A14" s="18"/>
      <c r="B14" s="683" t="s">
        <v>254</v>
      </c>
      <c r="C14" s="637" t="s">
        <v>146</v>
      </c>
      <c r="D14" s="508">
        <v>11.5</v>
      </c>
      <c r="E14" s="703"/>
      <c r="F14" s="423">
        <f>D14*E14</f>
        <v>0</v>
      </c>
    </row>
    <row r="15" spans="1:6">
      <c r="A15" s="18"/>
      <c r="B15" s="683"/>
      <c r="C15" s="637"/>
      <c r="D15" s="508"/>
      <c r="E15" s="410"/>
      <c r="F15" s="423">
        <f t="shared" ref="F15:F53" si="0">D15*E15</f>
        <v>0</v>
      </c>
    </row>
    <row r="16" spans="1:6" ht="76.5">
      <c r="A16" s="257">
        <f>COUNT($A$10:A15)+1</f>
        <v>2</v>
      </c>
      <c r="B16" s="683" t="s">
        <v>508</v>
      </c>
      <c r="C16" s="637"/>
      <c r="D16" s="508"/>
      <c r="E16" s="410"/>
      <c r="F16" s="423">
        <f t="shared" si="0"/>
        <v>0</v>
      </c>
    </row>
    <row r="17" spans="1:6" ht="40.5" customHeight="1">
      <c r="A17" s="257"/>
      <c r="B17" s="683" t="s">
        <v>254</v>
      </c>
      <c r="C17" s="637" t="s">
        <v>146</v>
      </c>
      <c r="D17" s="508">
        <v>14.5</v>
      </c>
      <c r="E17" s="410"/>
      <c r="F17" s="423">
        <f t="shared" si="0"/>
        <v>0</v>
      </c>
    </row>
    <row r="18" spans="1:6">
      <c r="A18" s="257"/>
      <c r="B18" s="683"/>
      <c r="C18" s="637"/>
      <c r="D18" s="508"/>
      <c r="E18" s="410"/>
      <c r="F18" s="423">
        <f t="shared" si="0"/>
        <v>0</v>
      </c>
    </row>
    <row r="19" spans="1:6" ht="76.5">
      <c r="A19" s="257">
        <f>COUNT($A$10:A18)+1</f>
        <v>3</v>
      </c>
      <c r="B19" s="680" t="s">
        <v>509</v>
      </c>
      <c r="C19" s="681"/>
      <c r="D19" s="684"/>
      <c r="E19" s="703"/>
      <c r="F19" s="423">
        <f t="shared" si="0"/>
        <v>0</v>
      </c>
    </row>
    <row r="20" spans="1:6" ht="41.25" customHeight="1">
      <c r="A20" s="18"/>
      <c r="B20" s="683" t="s">
        <v>254</v>
      </c>
      <c r="C20" s="637" t="s">
        <v>146</v>
      </c>
      <c r="D20" s="508">
        <v>35.5</v>
      </c>
      <c r="E20" s="410"/>
      <c r="F20" s="423">
        <f t="shared" si="0"/>
        <v>0</v>
      </c>
    </row>
    <row r="21" spans="1:6">
      <c r="A21" s="18"/>
      <c r="B21" s="683"/>
      <c r="C21" s="637"/>
      <c r="D21" s="508"/>
      <c r="E21" s="410"/>
      <c r="F21" s="423">
        <f t="shared" si="0"/>
        <v>0</v>
      </c>
    </row>
    <row r="22" spans="1:6" ht="76.5">
      <c r="A22" s="257">
        <f>COUNT($A$10:A21)+1</f>
        <v>4</v>
      </c>
      <c r="B22" s="683" t="s">
        <v>510</v>
      </c>
      <c r="C22" s="637"/>
      <c r="D22" s="508"/>
      <c r="E22" s="410"/>
      <c r="F22" s="423">
        <f t="shared" si="0"/>
        <v>0</v>
      </c>
    </row>
    <row r="23" spans="1:6" ht="40.5" customHeight="1">
      <c r="A23" s="257"/>
      <c r="B23" s="683" t="s">
        <v>254</v>
      </c>
      <c r="C23" s="637" t="s">
        <v>146</v>
      </c>
      <c r="D23" s="508">
        <v>21.5</v>
      </c>
      <c r="E23" s="410"/>
      <c r="F23" s="423">
        <f t="shared" si="0"/>
        <v>0</v>
      </c>
    </row>
    <row r="24" spans="1:6">
      <c r="A24" s="257"/>
      <c r="B24" s="683"/>
      <c r="C24" s="637"/>
      <c r="D24" s="508"/>
      <c r="E24" s="410"/>
      <c r="F24" s="423">
        <f t="shared" si="0"/>
        <v>0</v>
      </c>
    </row>
    <row r="25" spans="1:6" ht="76.5">
      <c r="A25" s="257">
        <f>COUNT($A$10:A24)+1</f>
        <v>5</v>
      </c>
      <c r="B25" s="683" t="s">
        <v>511</v>
      </c>
      <c r="C25" s="637"/>
      <c r="D25" s="508"/>
      <c r="E25" s="410"/>
      <c r="F25" s="423">
        <f t="shared" si="0"/>
        <v>0</v>
      </c>
    </row>
    <row r="26" spans="1:6" ht="40.5" customHeight="1">
      <c r="A26" s="257"/>
      <c r="B26" s="683" t="s">
        <v>254</v>
      </c>
      <c r="C26" s="637" t="s">
        <v>146</v>
      </c>
      <c r="D26" s="508">
        <v>25</v>
      </c>
      <c r="E26" s="410"/>
      <c r="F26" s="423">
        <f t="shared" si="0"/>
        <v>0</v>
      </c>
    </row>
    <row r="27" spans="1:6">
      <c r="A27" s="257"/>
      <c r="B27" s="683"/>
      <c r="C27" s="637"/>
      <c r="D27" s="508"/>
      <c r="E27" s="410"/>
      <c r="F27" s="423">
        <f t="shared" si="0"/>
        <v>0</v>
      </c>
    </row>
    <row r="28" spans="1:6" ht="89.25">
      <c r="A28" s="257">
        <f>COUNT($A$10:A25)+1</f>
        <v>6</v>
      </c>
      <c r="B28" s="683" t="s">
        <v>512</v>
      </c>
      <c r="C28" s="637"/>
      <c r="D28" s="508"/>
      <c r="E28" s="410"/>
      <c r="F28" s="423">
        <f t="shared" si="0"/>
        <v>0</v>
      </c>
    </row>
    <row r="29" spans="1:6" ht="40.5" customHeight="1">
      <c r="A29" s="257"/>
      <c r="B29" s="683" t="s">
        <v>254</v>
      </c>
      <c r="C29" s="637" t="s">
        <v>146</v>
      </c>
      <c r="D29" s="508">
        <v>31</v>
      </c>
      <c r="E29" s="410"/>
      <c r="F29" s="423">
        <f t="shared" si="0"/>
        <v>0</v>
      </c>
    </row>
    <row r="30" spans="1:6">
      <c r="A30" s="257"/>
      <c r="B30" s="683"/>
      <c r="C30" s="637"/>
      <c r="D30" s="508"/>
      <c r="E30" s="410"/>
      <c r="F30" s="423">
        <f t="shared" si="0"/>
        <v>0</v>
      </c>
    </row>
    <row r="31" spans="1:6" ht="38.25">
      <c r="A31" s="257">
        <f>COUNT($A$1:A30)+1</f>
        <v>7</v>
      </c>
      <c r="B31" s="683" t="s">
        <v>255</v>
      </c>
      <c r="C31" s="637" t="s">
        <v>139</v>
      </c>
      <c r="D31" s="508">
        <v>13</v>
      </c>
      <c r="E31" s="410"/>
      <c r="F31" s="423">
        <f t="shared" si="0"/>
        <v>0</v>
      </c>
    </row>
    <row r="32" spans="1:6">
      <c r="A32" s="678"/>
      <c r="B32" s="679"/>
      <c r="C32" s="637"/>
      <c r="D32" s="508"/>
      <c r="E32" s="410"/>
      <c r="F32" s="423">
        <f t="shared" si="0"/>
        <v>0</v>
      </c>
    </row>
    <row r="33" spans="1:6" ht="38.25">
      <c r="A33" s="257">
        <f>COUNT($A$1:A31)+1</f>
        <v>8</v>
      </c>
      <c r="B33" s="683" t="s">
        <v>573</v>
      </c>
      <c r="C33" s="637" t="s">
        <v>139</v>
      </c>
      <c r="D33" s="508">
        <v>13</v>
      </c>
      <c r="E33" s="410"/>
      <c r="F33" s="423">
        <f t="shared" si="0"/>
        <v>0</v>
      </c>
    </row>
    <row r="34" spans="1:6">
      <c r="A34" s="678"/>
      <c r="B34" s="679"/>
      <c r="C34" s="637"/>
      <c r="D34" s="508"/>
      <c r="E34" s="410"/>
      <c r="F34" s="423">
        <f t="shared" si="0"/>
        <v>0</v>
      </c>
    </row>
    <row r="35" spans="1:6" ht="76.5">
      <c r="A35" s="257">
        <f>COUNT($A$1:A33)+1</f>
        <v>9</v>
      </c>
      <c r="B35" s="24" t="s">
        <v>256</v>
      </c>
      <c r="C35" s="637" t="s">
        <v>146</v>
      </c>
      <c r="D35" s="508">
        <v>300</v>
      </c>
      <c r="E35" s="410"/>
      <c r="F35" s="423">
        <f t="shared" si="0"/>
        <v>0</v>
      </c>
    </row>
    <row r="36" spans="1:6">
      <c r="A36" s="678"/>
      <c r="B36" s="679"/>
      <c r="C36" s="637"/>
      <c r="D36" s="508"/>
      <c r="E36" s="410"/>
      <c r="F36" s="423">
        <f t="shared" si="0"/>
        <v>0</v>
      </c>
    </row>
    <row r="37" spans="1:6" ht="51">
      <c r="A37" s="257">
        <f>COUNT($A$1:A35)+1</f>
        <v>10</v>
      </c>
      <c r="B37" s="24" t="s">
        <v>257</v>
      </c>
      <c r="C37" s="637" t="s">
        <v>102</v>
      </c>
      <c r="D37" s="508">
        <v>12</v>
      </c>
      <c r="E37" s="410"/>
      <c r="F37" s="423">
        <f t="shared" si="0"/>
        <v>0</v>
      </c>
    </row>
    <row r="38" spans="1:6">
      <c r="A38" s="257"/>
      <c r="B38" s="24"/>
      <c r="C38" s="637"/>
      <c r="D38" s="508"/>
      <c r="E38" s="410"/>
      <c r="F38" s="423">
        <f t="shared" si="0"/>
        <v>0</v>
      </c>
    </row>
    <row r="39" spans="1:6" ht="25.5">
      <c r="A39" s="257">
        <f>COUNT($A$1:A37)+1</f>
        <v>11</v>
      </c>
      <c r="B39" s="24" t="s">
        <v>258</v>
      </c>
      <c r="C39" s="637" t="s">
        <v>139</v>
      </c>
      <c r="D39" s="508">
        <v>10</v>
      </c>
      <c r="E39" s="410"/>
      <c r="F39" s="423">
        <f t="shared" si="0"/>
        <v>0</v>
      </c>
    </row>
    <row r="40" spans="1:6">
      <c r="A40" s="257"/>
      <c r="B40" s="24"/>
      <c r="C40" s="637"/>
      <c r="D40" s="508"/>
      <c r="E40" s="410"/>
      <c r="F40" s="423">
        <f t="shared" si="0"/>
        <v>0</v>
      </c>
    </row>
    <row r="41" spans="1:6" ht="25.5">
      <c r="A41" s="257">
        <f>COUNT($A$1:A39)+1</f>
        <v>12</v>
      </c>
      <c r="B41" s="24" t="s">
        <v>259</v>
      </c>
      <c r="C41" s="637" t="s">
        <v>139</v>
      </c>
      <c r="D41" s="508">
        <v>5</v>
      </c>
      <c r="E41" s="410"/>
      <c r="F41" s="423">
        <f t="shared" si="0"/>
        <v>0</v>
      </c>
    </row>
    <row r="42" spans="1:6">
      <c r="A42" s="257"/>
      <c r="B42" s="24"/>
      <c r="C42" s="637"/>
      <c r="D42" s="508"/>
      <c r="E42" s="410"/>
      <c r="F42" s="423">
        <f t="shared" si="0"/>
        <v>0</v>
      </c>
    </row>
    <row r="43" spans="1:6">
      <c r="A43" s="678"/>
      <c r="B43" s="679" t="s">
        <v>260</v>
      </c>
      <c r="C43" s="637"/>
      <c r="D43" s="508"/>
      <c r="E43" s="410"/>
      <c r="F43" s="423">
        <f t="shared" si="0"/>
        <v>0</v>
      </c>
    </row>
    <row r="44" spans="1:6">
      <c r="A44" s="678"/>
      <c r="B44" s="679"/>
      <c r="C44" s="637"/>
      <c r="D44" s="508"/>
      <c r="E44" s="410"/>
      <c r="F44" s="423">
        <f t="shared" si="0"/>
        <v>0</v>
      </c>
    </row>
    <row r="45" spans="1:6" ht="40.5" customHeight="1">
      <c r="A45" s="257">
        <f>COUNT($A$1:A43)+1</f>
        <v>13</v>
      </c>
      <c r="B45" s="24" t="s">
        <v>261</v>
      </c>
      <c r="C45" s="637" t="s">
        <v>146</v>
      </c>
      <c r="D45" s="508">
        <v>28.5</v>
      </c>
      <c r="E45" s="410"/>
      <c r="F45" s="423">
        <f t="shared" si="0"/>
        <v>0</v>
      </c>
    </row>
    <row r="46" spans="1:6">
      <c r="A46" s="678"/>
      <c r="B46" s="679"/>
      <c r="C46" s="637"/>
      <c r="D46" s="508"/>
      <c r="E46" s="410"/>
      <c r="F46" s="423">
        <f t="shared" si="0"/>
        <v>0</v>
      </c>
    </row>
    <row r="47" spans="1:6" ht="76.5">
      <c r="A47" s="257">
        <f>COUNT($A$1:A45)+1</f>
        <v>14</v>
      </c>
      <c r="B47" s="24" t="s">
        <v>262</v>
      </c>
      <c r="C47" s="637" t="s">
        <v>146</v>
      </c>
      <c r="D47" s="508">
        <v>150</v>
      </c>
      <c r="E47" s="410"/>
      <c r="F47" s="423">
        <f t="shared" si="0"/>
        <v>0</v>
      </c>
    </row>
    <row r="48" spans="1:6">
      <c r="A48" s="678"/>
      <c r="B48" s="679"/>
      <c r="C48" s="637"/>
      <c r="D48" s="508"/>
      <c r="E48" s="410"/>
      <c r="F48" s="423">
        <f t="shared" si="0"/>
        <v>0</v>
      </c>
    </row>
    <row r="49" spans="1:6">
      <c r="A49" s="678"/>
      <c r="B49" s="679" t="s">
        <v>263</v>
      </c>
      <c r="C49" s="637"/>
      <c r="D49" s="508"/>
      <c r="E49" s="410"/>
      <c r="F49" s="423">
        <f t="shared" si="0"/>
        <v>0</v>
      </c>
    </row>
    <row r="50" spans="1:6">
      <c r="A50" s="678"/>
      <c r="B50" s="679"/>
      <c r="C50" s="637"/>
      <c r="D50" s="508"/>
      <c r="E50" s="410"/>
      <c r="F50" s="423">
        <f t="shared" si="0"/>
        <v>0</v>
      </c>
    </row>
    <row r="51" spans="1:6" ht="130.5" customHeight="1">
      <c r="A51" s="257">
        <f>COUNT($A$1:A49)+1</f>
        <v>15</v>
      </c>
      <c r="B51" s="24" t="s">
        <v>574</v>
      </c>
      <c r="C51" s="637" t="s">
        <v>146</v>
      </c>
      <c r="D51" s="508">
        <v>45</v>
      </c>
      <c r="E51" s="410"/>
      <c r="F51" s="423">
        <f t="shared" si="0"/>
        <v>0</v>
      </c>
    </row>
    <row r="52" spans="1:6">
      <c r="A52" s="257"/>
      <c r="B52" s="24"/>
      <c r="C52" s="637"/>
      <c r="D52" s="508"/>
      <c r="E52" s="410"/>
      <c r="F52" s="423">
        <f t="shared" si="0"/>
        <v>0</v>
      </c>
    </row>
    <row r="53" spans="1:6" s="1" customFormat="1" ht="51">
      <c r="A53" s="257">
        <f>COUNT($A$1:A51)+1</f>
        <v>16</v>
      </c>
      <c r="B53" s="24" t="s">
        <v>575</v>
      </c>
      <c r="C53" s="637" t="s">
        <v>146</v>
      </c>
      <c r="D53" s="508">
        <v>15</v>
      </c>
      <c r="E53" s="410"/>
      <c r="F53" s="423">
        <f t="shared" si="0"/>
        <v>0</v>
      </c>
    </row>
    <row r="54" spans="1:6">
      <c r="A54" s="678"/>
      <c r="B54" s="679"/>
      <c r="C54" s="637"/>
      <c r="D54" s="508"/>
      <c r="E54" s="410"/>
      <c r="F54" s="423"/>
    </row>
    <row r="55" spans="1:6" s="552" customFormat="1">
      <c r="A55" s="271">
        <f>COUNT($A$13:A54)+1</f>
        <v>17</v>
      </c>
      <c r="B55" s="251" t="s">
        <v>24</v>
      </c>
      <c r="C55" s="637"/>
      <c r="D55" s="513">
        <v>0.05</v>
      </c>
      <c r="E55" s="410"/>
      <c r="F55" s="423">
        <f>SUM(F14:F54)*D55</f>
        <v>0</v>
      </c>
    </row>
    <row r="56" spans="1:6">
      <c r="A56" s="678"/>
      <c r="B56" s="679"/>
      <c r="C56" s="536"/>
      <c r="D56" s="508"/>
      <c r="E56" s="423"/>
      <c r="F56" s="391"/>
    </row>
    <row r="57" spans="1:6" ht="13.5" thickBot="1">
      <c r="A57" s="685"/>
      <c r="B57" s="78" t="s">
        <v>264</v>
      </c>
      <c r="C57" s="686"/>
      <c r="D57" s="687"/>
      <c r="E57" s="688"/>
      <c r="F57" s="689">
        <f>SUM(F13:F56)</f>
        <v>0</v>
      </c>
    </row>
    <row r="58" spans="1:6" ht="13.5" thickTop="1"/>
    <row r="59" spans="1:6" ht="16.5">
      <c r="B59" s="272"/>
    </row>
    <row r="60" spans="1:6">
      <c r="A60" s="692"/>
      <c r="B60" s="636"/>
      <c r="C60" s="637"/>
      <c r="D60" s="637"/>
      <c r="E60" s="693"/>
      <c r="F60" s="693"/>
    </row>
    <row r="61" spans="1:6">
      <c r="A61" s="692"/>
      <c r="B61" s="636"/>
      <c r="C61" s="637"/>
      <c r="D61" s="637"/>
      <c r="E61" s="693"/>
      <c r="F61" s="694"/>
    </row>
    <row r="62" spans="1:6">
      <c r="A62" s="692"/>
      <c r="B62" s="636"/>
      <c r="C62" s="637"/>
      <c r="D62" s="637"/>
      <c r="E62" s="693"/>
      <c r="F62" s="693"/>
    </row>
    <row r="63" spans="1:6">
      <c r="A63" s="692"/>
      <c r="B63" s="252"/>
      <c r="C63" s="536"/>
      <c r="D63" s="536"/>
      <c r="E63" s="695"/>
      <c r="F63" s="694"/>
    </row>
    <row r="64" spans="1:6">
      <c r="A64" s="692"/>
      <c r="B64" s="696"/>
      <c r="C64" s="697"/>
      <c r="D64" s="698"/>
      <c r="E64" s="699"/>
      <c r="F64" s="395"/>
    </row>
    <row r="65" spans="1:6">
      <c r="A65" s="257"/>
      <c r="B65" s="636"/>
      <c r="C65" s="637"/>
      <c r="D65" s="538"/>
      <c r="E65" s="700"/>
      <c r="F65" s="700"/>
    </row>
    <row r="66" spans="1:6">
      <c r="A66" s="257"/>
      <c r="B66" s="636"/>
      <c r="C66" s="637"/>
      <c r="D66" s="538"/>
      <c r="E66" s="700"/>
      <c r="F66" s="700"/>
    </row>
    <row r="67" spans="1:6">
      <c r="A67" s="257"/>
      <c r="B67" s="636"/>
      <c r="C67" s="637"/>
      <c r="D67" s="538"/>
      <c r="E67" s="700"/>
      <c r="F67" s="700"/>
    </row>
    <row r="68" spans="1:6">
      <c r="A68" s="257"/>
      <c r="B68" s="636"/>
      <c r="C68" s="637"/>
      <c r="D68" s="538"/>
      <c r="E68" s="700"/>
      <c r="F68" s="700"/>
    </row>
    <row r="69" spans="1:6">
      <c r="A69" s="257"/>
      <c r="B69" s="636"/>
      <c r="C69" s="637"/>
      <c r="D69" s="538"/>
      <c r="E69" s="700"/>
      <c r="F69" s="700"/>
    </row>
    <row r="70" spans="1:6">
      <c r="A70" s="257"/>
      <c r="B70" s="636"/>
      <c r="C70" s="637"/>
      <c r="D70" s="538"/>
      <c r="E70" s="700"/>
      <c r="F70" s="700"/>
    </row>
    <row r="71" spans="1:6">
      <c r="A71" s="257"/>
      <c r="B71" s="636"/>
      <c r="C71" s="637"/>
      <c r="D71" s="538"/>
      <c r="E71" s="700"/>
      <c r="F71" s="700"/>
    </row>
    <row r="72" spans="1:6">
      <c r="A72" s="257"/>
      <c r="B72" s="636"/>
      <c r="C72" s="637"/>
      <c r="D72" s="538"/>
      <c r="E72" s="700"/>
      <c r="F72" s="700"/>
    </row>
    <row r="73" spans="1:6">
      <c r="A73" s="257"/>
      <c r="B73" s="636"/>
      <c r="C73" s="637"/>
      <c r="D73" s="538"/>
      <c r="E73" s="700"/>
      <c r="F73" s="700"/>
    </row>
    <row r="74" spans="1:6">
      <c r="A74" s="257"/>
      <c r="B74" s="636"/>
      <c r="C74" s="637"/>
      <c r="D74" s="538"/>
      <c r="E74" s="700"/>
      <c r="F74" s="700"/>
    </row>
    <row r="75" spans="1:6">
      <c r="A75" s="257"/>
      <c r="B75" s="636"/>
      <c r="C75" s="637"/>
      <c r="D75" s="538"/>
      <c r="E75" s="700"/>
      <c r="F75" s="700"/>
    </row>
    <row r="76" spans="1:6">
      <c r="A76" s="257"/>
      <c r="B76" s="679"/>
      <c r="C76" s="637"/>
      <c r="D76" s="538"/>
      <c r="E76" s="700"/>
      <c r="F76" s="700"/>
    </row>
    <row r="77" spans="1:6">
      <c r="A77" s="257"/>
      <c r="B77" s="636"/>
      <c r="C77" s="637"/>
      <c r="D77" s="538"/>
      <c r="E77" s="700"/>
      <c r="F77" s="700"/>
    </row>
    <row r="78" spans="1:6">
      <c r="A78" s="257"/>
      <c r="B78" s="636"/>
      <c r="C78" s="637"/>
      <c r="D78" s="538"/>
      <c r="E78" s="700"/>
      <c r="F78" s="700"/>
    </row>
    <row r="79" spans="1:6">
      <c r="A79" s="257"/>
      <c r="B79" s="636"/>
      <c r="C79" s="637"/>
      <c r="D79" s="538"/>
      <c r="E79" s="700"/>
      <c r="F79" s="700"/>
    </row>
    <row r="80" spans="1:6">
      <c r="A80" s="257"/>
      <c r="B80" s="636"/>
      <c r="C80" s="637"/>
      <c r="D80" s="538"/>
      <c r="E80" s="700"/>
      <c r="F80" s="700"/>
    </row>
    <row r="81" spans="1:6">
      <c r="A81" s="257"/>
      <c r="B81" s="636"/>
      <c r="C81" s="637"/>
      <c r="D81" s="538"/>
      <c r="E81" s="700"/>
      <c r="F81" s="700"/>
    </row>
    <row r="82" spans="1:6">
      <c r="A82" s="257"/>
      <c r="B82" s="636"/>
      <c r="C82" s="637"/>
      <c r="D82" s="538"/>
      <c r="E82" s="700"/>
      <c r="F82" s="700"/>
    </row>
    <row r="83" spans="1:6">
      <c r="A83" s="257"/>
      <c r="B83" s="636"/>
      <c r="C83" s="637"/>
      <c r="D83" s="538"/>
      <c r="E83" s="700"/>
      <c r="F83" s="700"/>
    </row>
    <row r="84" spans="1:6">
      <c r="A84" s="257"/>
      <c r="B84" s="636"/>
      <c r="C84" s="637"/>
      <c r="D84" s="538"/>
      <c r="E84" s="700"/>
      <c r="F84" s="700"/>
    </row>
    <row r="85" spans="1:6">
      <c r="A85" s="257"/>
      <c r="B85" s="636"/>
      <c r="C85" s="637"/>
      <c r="D85" s="538"/>
      <c r="E85" s="700"/>
      <c r="F85" s="700"/>
    </row>
    <row r="86" spans="1:6">
      <c r="A86" s="257"/>
      <c r="B86" s="636"/>
      <c r="C86" s="637"/>
      <c r="D86" s="538"/>
      <c r="E86" s="700"/>
      <c r="F86" s="700"/>
    </row>
    <row r="87" spans="1:6">
      <c r="A87" s="257"/>
      <c r="B87" s="636"/>
      <c r="C87" s="637"/>
      <c r="D87" s="538"/>
      <c r="E87" s="700"/>
      <c r="F87" s="700"/>
    </row>
    <row r="88" spans="1:6">
      <c r="A88" s="257"/>
      <c r="B88" s="636"/>
      <c r="C88" s="637"/>
      <c r="D88" s="538"/>
      <c r="E88" s="700"/>
      <c r="F88" s="700"/>
    </row>
    <row r="89" spans="1:6">
      <c r="A89" s="257"/>
      <c r="B89" s="636"/>
      <c r="C89" s="637"/>
      <c r="D89" s="538"/>
      <c r="E89" s="700"/>
      <c r="F89" s="700"/>
    </row>
    <row r="90" spans="1:6">
      <c r="A90" s="257"/>
      <c r="B90" s="636"/>
      <c r="C90" s="637"/>
      <c r="D90" s="538"/>
      <c r="E90" s="700"/>
      <c r="F90" s="700"/>
    </row>
    <row r="91" spans="1:6">
      <c r="A91" s="257"/>
      <c r="B91" s="636"/>
      <c r="C91" s="637"/>
      <c r="D91" s="538"/>
      <c r="E91" s="700"/>
      <c r="F91" s="700"/>
    </row>
    <row r="92" spans="1:6">
      <c r="A92" s="257"/>
      <c r="B92" s="636"/>
      <c r="C92" s="637"/>
      <c r="D92" s="538"/>
      <c r="E92" s="700"/>
      <c r="F92" s="700"/>
    </row>
    <row r="93" spans="1:6">
      <c r="A93" s="257"/>
      <c r="B93" s="636"/>
      <c r="C93" s="637"/>
      <c r="D93" s="538"/>
      <c r="E93" s="700"/>
      <c r="F93" s="700"/>
    </row>
    <row r="94" spans="1:6">
      <c r="A94" s="701"/>
      <c r="B94" s="636"/>
      <c r="C94" s="637"/>
      <c r="D94" s="538"/>
      <c r="E94" s="700"/>
      <c r="F94" s="700"/>
    </row>
    <row r="95" spans="1:6">
      <c r="A95" s="257"/>
      <c r="B95" s="636"/>
      <c r="C95" s="637"/>
      <c r="D95" s="538"/>
      <c r="E95" s="700"/>
      <c r="F95" s="700"/>
    </row>
    <row r="96" spans="1:6">
      <c r="A96" s="257"/>
      <c r="B96" s="636"/>
      <c r="C96" s="637"/>
      <c r="D96" s="538"/>
      <c r="E96" s="700"/>
      <c r="F96" s="700"/>
    </row>
    <row r="97" spans="1:6">
      <c r="A97" s="257"/>
      <c r="B97" s="636"/>
      <c r="C97" s="637"/>
      <c r="D97" s="538"/>
      <c r="E97" s="700"/>
      <c r="F97" s="700"/>
    </row>
    <row r="98" spans="1:6">
      <c r="A98" s="257"/>
      <c r="B98" s="636"/>
      <c r="C98" s="637"/>
      <c r="D98" s="538"/>
      <c r="E98" s="700"/>
      <c r="F98" s="700"/>
    </row>
    <row r="99" spans="1:6">
      <c r="A99" s="257"/>
      <c r="B99" s="636"/>
      <c r="C99" s="637"/>
      <c r="D99" s="538"/>
      <c r="E99" s="700"/>
      <c r="F99" s="700"/>
    </row>
    <row r="100" spans="1:6">
      <c r="A100" s="257"/>
      <c r="B100" s="702"/>
      <c r="C100" s="637"/>
      <c r="D100" s="538"/>
      <c r="E100" s="700"/>
      <c r="F100" s="700"/>
    </row>
    <row r="101" spans="1:6">
      <c r="A101" s="257"/>
      <c r="B101" s="702"/>
      <c r="C101" s="637"/>
      <c r="D101" s="538"/>
      <c r="E101" s="700"/>
      <c r="F101" s="700"/>
    </row>
    <row r="102" spans="1:6">
      <c r="A102" s="257"/>
      <c r="B102" s="702"/>
      <c r="C102" s="637"/>
      <c r="D102" s="538"/>
      <c r="E102" s="700"/>
      <c r="F102" s="700"/>
    </row>
    <row r="103" spans="1:6">
      <c r="A103" s="257"/>
      <c r="B103" s="702"/>
      <c r="C103" s="637"/>
      <c r="D103" s="538"/>
      <c r="E103" s="700"/>
      <c r="F103" s="700"/>
    </row>
    <row r="104" spans="1:6">
      <c r="A104" s="257"/>
      <c r="B104" s="702"/>
      <c r="C104" s="637"/>
      <c r="D104" s="538"/>
      <c r="E104" s="700"/>
      <c r="F104" s="700"/>
    </row>
    <row r="105" spans="1:6">
      <c r="A105" s="257"/>
      <c r="B105" s="702"/>
      <c r="C105" s="637"/>
      <c r="D105" s="538"/>
      <c r="E105" s="700"/>
      <c r="F105" s="700"/>
    </row>
    <row r="106" spans="1:6">
      <c r="A106" s="257"/>
      <c r="B106" s="702"/>
      <c r="C106" s="637"/>
      <c r="D106" s="538"/>
      <c r="E106" s="700"/>
      <c r="F106" s="700"/>
    </row>
    <row r="107" spans="1:6">
      <c r="A107" s="257"/>
      <c r="B107" s="702"/>
      <c r="C107" s="637"/>
      <c r="D107" s="538"/>
      <c r="E107" s="700"/>
      <c r="F107" s="700"/>
    </row>
    <row r="108" spans="1:6">
      <c r="A108" s="257"/>
      <c r="B108" s="636"/>
      <c r="C108" s="637"/>
      <c r="D108" s="538"/>
      <c r="E108" s="700"/>
      <c r="F108" s="700"/>
    </row>
    <row r="109" spans="1:6">
      <c r="A109" s="257"/>
      <c r="B109" s="636"/>
      <c r="C109" s="637"/>
      <c r="D109" s="538"/>
      <c r="E109" s="700"/>
      <c r="F109" s="700"/>
    </row>
    <row r="110" spans="1:6">
      <c r="A110" s="257"/>
      <c r="B110" s="636"/>
      <c r="C110" s="637"/>
      <c r="D110" s="538"/>
      <c r="E110" s="700"/>
      <c r="F110" s="700"/>
    </row>
    <row r="111" spans="1:6">
      <c r="A111" s="257"/>
      <c r="B111" s="636"/>
      <c r="C111" s="637"/>
      <c r="D111" s="538"/>
      <c r="E111" s="700"/>
      <c r="F111" s="700"/>
    </row>
    <row r="112" spans="1:6">
      <c r="A112" s="257"/>
      <c r="B112" s="636"/>
      <c r="C112" s="637"/>
      <c r="D112" s="538"/>
      <c r="E112" s="700"/>
      <c r="F112" s="700"/>
    </row>
    <row r="113" spans="1:6">
      <c r="A113" s="257"/>
      <c r="B113" s="636"/>
      <c r="C113" s="637"/>
      <c r="D113" s="538"/>
      <c r="E113" s="700"/>
      <c r="F113" s="700"/>
    </row>
    <row r="114" spans="1:6">
      <c r="A114" s="257"/>
      <c r="B114" s="636"/>
      <c r="C114" s="637"/>
      <c r="D114" s="538"/>
      <c r="E114" s="700"/>
      <c r="F114" s="700"/>
    </row>
    <row r="115" spans="1:6">
      <c r="A115" s="257"/>
      <c r="B115" s="636"/>
      <c r="C115" s="637"/>
      <c r="D115" s="538"/>
      <c r="E115" s="700"/>
      <c r="F115" s="700"/>
    </row>
    <row r="116" spans="1:6">
      <c r="A116" s="257"/>
      <c r="B116" s="636"/>
      <c r="C116" s="637"/>
      <c r="D116" s="538"/>
      <c r="E116" s="700"/>
      <c r="F116" s="700"/>
    </row>
    <row r="117" spans="1:6">
      <c r="A117" s="257"/>
      <c r="B117" s="636"/>
      <c r="C117" s="637"/>
      <c r="D117" s="538"/>
      <c r="E117" s="700"/>
      <c r="F117" s="700"/>
    </row>
    <row r="118" spans="1:6">
      <c r="A118" s="257"/>
      <c r="B118" s="636"/>
      <c r="C118" s="637"/>
      <c r="D118" s="538"/>
      <c r="E118" s="700"/>
      <c r="F118" s="700"/>
    </row>
    <row r="119" spans="1:6">
      <c r="A119" s="257"/>
      <c r="B119" s="636"/>
      <c r="C119" s="637"/>
      <c r="D119" s="538"/>
      <c r="E119" s="700"/>
      <c r="F119" s="700"/>
    </row>
  </sheetData>
  <sheetProtection algorithmName="SHA-512" hashValue="JjXEvqO4G/wK+LQMkuNvjcxiArnwUOPuwWMEGPojKPwrP5U4TE4B4jwwojMEPs2zBmbPPa5DENOYWIXZ2CTQEg==" saltValue="feTL7r6snZq6em6NrCN1HA=="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6.xml><?xml version="1.0" encoding="utf-8"?>
<worksheet xmlns="http://schemas.openxmlformats.org/spreadsheetml/2006/main" xmlns:r="http://schemas.openxmlformats.org/officeDocument/2006/relationships">
  <sheetPr>
    <tabColor rgb="FFFFC000"/>
  </sheetPr>
  <dimension ref="A1:I94"/>
  <sheetViews>
    <sheetView showZeros="0" view="pageBreakPreview" topLeftCell="A28" zoomScaleNormal="100" zoomScaleSheetLayoutView="100" workbookViewId="0">
      <selection activeCell="E39" sqref="E39"/>
    </sheetView>
  </sheetViews>
  <sheetFormatPr defaultRowHeight="12.75"/>
  <cols>
    <col min="1" max="1" width="6.140625" style="775" customWidth="1"/>
    <col min="2" max="2" width="43.85546875" style="776" customWidth="1"/>
    <col min="3" max="3" width="4.7109375" style="583" customWidth="1"/>
    <col min="4" max="4" width="9.5703125" style="504" customWidth="1"/>
    <col min="5" max="5" width="11.5703125" style="120" customWidth="1"/>
    <col min="6" max="6" width="13.42578125" style="120" customWidth="1"/>
    <col min="7" max="16384" width="9.140625" style="1"/>
  </cols>
  <sheetData>
    <row r="1" spans="1:9" s="709" customFormat="1">
      <c r="A1" s="704" t="s">
        <v>18</v>
      </c>
      <c r="B1" s="705" t="s">
        <v>64</v>
      </c>
      <c r="C1" s="706"/>
      <c r="D1" s="707"/>
      <c r="E1" s="708"/>
      <c r="F1" s="708"/>
    </row>
    <row r="2" spans="1:9" s="709" customFormat="1">
      <c r="A2" s="704"/>
      <c r="B2" s="705"/>
      <c r="C2" s="706"/>
      <c r="D2" s="707"/>
      <c r="E2" s="708"/>
      <c r="F2" s="708"/>
    </row>
    <row r="3" spans="1:9">
      <c r="A3" s="4"/>
      <c r="B3" s="268" t="s">
        <v>84</v>
      </c>
      <c r="C3" s="673"/>
      <c r="D3" s="508"/>
      <c r="E3" s="674"/>
      <c r="F3" s="674"/>
    </row>
    <row r="4" spans="1:9" ht="25.5">
      <c r="A4" s="623"/>
      <c r="B4" s="665" t="s">
        <v>576</v>
      </c>
      <c r="C4" s="710"/>
      <c r="D4" s="710"/>
      <c r="E4" s="711"/>
      <c r="F4" s="711"/>
    </row>
    <row r="5" spans="1:9">
      <c r="A5" s="623"/>
      <c r="B5" s="665" t="s">
        <v>292</v>
      </c>
      <c r="C5" s="710"/>
      <c r="D5" s="710"/>
      <c r="E5" s="711"/>
      <c r="F5" s="711"/>
    </row>
    <row r="6" spans="1:9" ht="25.5">
      <c r="A6" s="623"/>
      <c r="B6" s="665" t="s">
        <v>577</v>
      </c>
      <c r="C6" s="710"/>
      <c r="D6" s="710"/>
      <c r="E6" s="711"/>
      <c r="F6" s="711"/>
    </row>
    <row r="7" spans="1:9" ht="25.5">
      <c r="A7" s="4"/>
      <c r="B7" s="88" t="s">
        <v>578</v>
      </c>
      <c r="C7" s="712"/>
      <c r="D7" s="712"/>
      <c r="E7" s="713"/>
      <c r="F7" s="713"/>
    </row>
    <row r="8" spans="1:9" ht="92.25" customHeight="1">
      <c r="A8" s="4"/>
      <c r="B8" s="88" t="s">
        <v>579</v>
      </c>
      <c r="C8" s="712"/>
      <c r="D8" s="712"/>
      <c r="E8" s="713"/>
      <c r="F8" s="713"/>
    </row>
    <row r="9" spans="1:9" s="709" customFormat="1">
      <c r="A9" s="714"/>
      <c r="B9" s="715"/>
      <c r="C9" s="716"/>
      <c r="D9" s="717"/>
      <c r="E9" s="718"/>
      <c r="F9" s="718"/>
    </row>
    <row r="10" spans="1:9" s="6" customFormat="1">
      <c r="A10" s="418" t="s">
        <v>25</v>
      </c>
      <c r="B10" s="419" t="s">
        <v>26</v>
      </c>
      <c r="C10" s="506" t="s">
        <v>11</v>
      </c>
      <c r="D10" s="507" t="s">
        <v>27</v>
      </c>
      <c r="E10" s="420" t="s">
        <v>28</v>
      </c>
      <c r="F10" s="421" t="s">
        <v>29</v>
      </c>
    </row>
    <row r="11" spans="1:9" s="709" customFormat="1">
      <c r="A11" s="290"/>
      <c r="B11" s="719"/>
      <c r="C11" s="531"/>
      <c r="D11" s="720"/>
      <c r="E11" s="400"/>
      <c r="F11" s="400"/>
    </row>
    <row r="12" spans="1:9" s="189" customFormat="1" ht="25.5">
      <c r="A12" s="257">
        <f>COUNT($A$1:A10)+1</f>
        <v>1</v>
      </c>
      <c r="B12" s="721" t="s">
        <v>465</v>
      </c>
      <c r="C12" s="489"/>
      <c r="D12" s="489"/>
      <c r="E12" s="722"/>
      <c r="F12" s="723"/>
    </row>
    <row r="13" spans="1:9" s="189" customFormat="1" ht="63.75">
      <c r="A13" s="575"/>
      <c r="B13" s="112" t="s">
        <v>516</v>
      </c>
      <c r="C13" s="489" t="s">
        <v>5</v>
      </c>
      <c r="D13" s="489">
        <v>1650</v>
      </c>
      <c r="E13" s="350"/>
      <c r="F13" s="723">
        <f t="shared" ref="F13:F39" si="0">+E13*D13</f>
        <v>0</v>
      </c>
    </row>
    <row r="14" spans="1:9" ht="38.25">
      <c r="A14" s="724"/>
      <c r="B14" s="725" t="s">
        <v>580</v>
      </c>
      <c r="C14" s="726" t="s">
        <v>102</v>
      </c>
      <c r="D14" s="727">
        <v>4</v>
      </c>
      <c r="E14" s="350"/>
      <c r="F14" s="723">
        <f t="shared" si="0"/>
        <v>0</v>
      </c>
    </row>
    <row r="15" spans="1:9" ht="38.25">
      <c r="A15" s="724"/>
      <c r="B15" s="725" t="s">
        <v>581</v>
      </c>
      <c r="C15" s="726" t="s">
        <v>102</v>
      </c>
      <c r="D15" s="727">
        <v>24</v>
      </c>
      <c r="E15" s="350"/>
      <c r="F15" s="723">
        <f t="shared" si="0"/>
        <v>0</v>
      </c>
      <c r="I15" s="728"/>
    </row>
    <row r="16" spans="1:9" s="709" customFormat="1">
      <c r="A16" s="290"/>
      <c r="B16" s="719"/>
      <c r="C16" s="531"/>
      <c r="D16" s="720"/>
      <c r="E16" s="777"/>
      <c r="F16" s="723">
        <f t="shared" si="0"/>
        <v>0</v>
      </c>
    </row>
    <row r="17" spans="1:7" s="189" customFormat="1" ht="25.5">
      <c r="A17" s="257">
        <f>COUNT($A$1:A15)+1</f>
        <v>2</v>
      </c>
      <c r="B17" s="721" t="s">
        <v>465</v>
      </c>
      <c r="C17" s="489"/>
      <c r="D17" s="489"/>
      <c r="E17" s="350"/>
      <c r="F17" s="723">
        <f t="shared" si="0"/>
        <v>0</v>
      </c>
    </row>
    <row r="18" spans="1:7" s="189" customFormat="1" ht="51">
      <c r="A18" s="575"/>
      <c r="B18" s="112" t="s">
        <v>517</v>
      </c>
      <c r="C18" s="489" t="s">
        <v>5</v>
      </c>
      <c r="D18" s="489">
        <v>705</v>
      </c>
      <c r="E18" s="350"/>
      <c r="F18" s="723">
        <f t="shared" si="0"/>
        <v>0</v>
      </c>
    </row>
    <row r="19" spans="1:7" s="189" customFormat="1">
      <c r="A19" s="575"/>
      <c r="B19" s="112"/>
      <c r="C19" s="489"/>
      <c r="D19" s="489"/>
      <c r="E19" s="350"/>
      <c r="F19" s="723">
        <f t="shared" si="0"/>
        <v>0</v>
      </c>
    </row>
    <row r="20" spans="1:7" s="189" customFormat="1" ht="25.5">
      <c r="A20" s="257">
        <f>COUNT($A$1:A18)+1</f>
        <v>3</v>
      </c>
      <c r="B20" s="721" t="s">
        <v>265</v>
      </c>
      <c r="C20" s="489"/>
      <c r="D20" s="489"/>
      <c r="E20" s="350"/>
      <c r="F20" s="723">
        <f t="shared" si="0"/>
        <v>0</v>
      </c>
    </row>
    <row r="21" spans="1:7" s="189" customFormat="1" ht="63.75">
      <c r="A21" s="575"/>
      <c r="B21" s="112" t="s">
        <v>516</v>
      </c>
      <c r="C21" s="489" t="s">
        <v>5</v>
      </c>
      <c r="D21" s="489">
        <v>930</v>
      </c>
      <c r="E21" s="350"/>
      <c r="F21" s="723">
        <f t="shared" si="0"/>
        <v>0</v>
      </c>
    </row>
    <row r="22" spans="1:7" ht="38.25">
      <c r="A22" s="724"/>
      <c r="B22" s="725" t="s">
        <v>525</v>
      </c>
      <c r="C22" s="726" t="s">
        <v>102</v>
      </c>
      <c r="D22" s="727">
        <v>4</v>
      </c>
      <c r="E22" s="350"/>
      <c r="F22" s="723">
        <f t="shared" si="0"/>
        <v>0</v>
      </c>
    </row>
    <row r="23" spans="1:7" s="709" customFormat="1">
      <c r="A23" s="290"/>
      <c r="B23" s="719"/>
      <c r="C23" s="531"/>
      <c r="D23" s="720"/>
      <c r="E23" s="777"/>
      <c r="F23" s="723">
        <f t="shared" si="0"/>
        <v>0</v>
      </c>
    </row>
    <row r="24" spans="1:7" s="189" customFormat="1" ht="25.5">
      <c r="A24" s="257">
        <f>COUNT($A$1:A22)+1</f>
        <v>4</v>
      </c>
      <c r="B24" s="721" t="s">
        <v>466</v>
      </c>
      <c r="C24" s="489"/>
      <c r="D24" s="489"/>
      <c r="E24" s="350"/>
      <c r="F24" s="723">
        <f t="shared" si="0"/>
        <v>0</v>
      </c>
    </row>
    <row r="25" spans="1:7" s="189" customFormat="1" ht="63.75">
      <c r="A25" s="575"/>
      <c r="B25" s="112" t="s">
        <v>516</v>
      </c>
      <c r="C25" s="489" t="s">
        <v>5</v>
      </c>
      <c r="D25" s="489">
        <v>145</v>
      </c>
      <c r="E25" s="350"/>
      <c r="F25" s="723">
        <f t="shared" si="0"/>
        <v>0</v>
      </c>
    </row>
    <row r="26" spans="1:7" s="189" customFormat="1">
      <c r="A26" s="575"/>
      <c r="B26" s="112"/>
      <c r="C26" s="489"/>
      <c r="D26" s="489"/>
      <c r="E26" s="350"/>
      <c r="F26" s="723">
        <f t="shared" si="0"/>
        <v>0</v>
      </c>
    </row>
    <row r="27" spans="1:7" ht="51">
      <c r="A27" s="257">
        <f>COUNT($A$1:A25)+1</f>
        <v>5</v>
      </c>
      <c r="B27" s="729" t="s">
        <v>266</v>
      </c>
      <c r="C27" s="491"/>
      <c r="D27" s="508"/>
      <c r="E27" s="399"/>
      <c r="F27" s="723">
        <f t="shared" si="0"/>
        <v>0</v>
      </c>
    </row>
    <row r="28" spans="1:7" ht="53.25" customHeight="1">
      <c r="A28" s="328"/>
      <c r="B28" s="730" t="s">
        <v>519</v>
      </c>
      <c r="C28" s="491" t="s">
        <v>139</v>
      </c>
      <c r="D28" s="508">
        <v>1.5</v>
      </c>
      <c r="E28" s="399"/>
      <c r="F28" s="723">
        <f t="shared" si="0"/>
        <v>0</v>
      </c>
    </row>
    <row r="29" spans="1:7" ht="41.25" customHeight="1">
      <c r="A29" s="328"/>
      <c r="B29" s="730" t="s">
        <v>520</v>
      </c>
      <c r="C29" s="491" t="s">
        <v>139</v>
      </c>
      <c r="D29" s="508">
        <v>14</v>
      </c>
      <c r="E29" s="399"/>
      <c r="F29" s="723">
        <f t="shared" si="0"/>
        <v>0</v>
      </c>
    </row>
    <row r="30" spans="1:7" s="709" customFormat="1" ht="15">
      <c r="A30" s="18"/>
      <c r="B30" s="424"/>
      <c r="C30" s="562"/>
      <c r="D30" s="563"/>
      <c r="E30" s="384"/>
      <c r="F30" s="723">
        <f t="shared" si="0"/>
        <v>0</v>
      </c>
      <c r="G30" s="731"/>
    </row>
    <row r="31" spans="1:7" ht="40.5" customHeight="1">
      <c r="A31" s="732">
        <f>COUNT($A$1:A30)+1</f>
        <v>6</v>
      </c>
      <c r="B31" s="733" t="s">
        <v>395</v>
      </c>
      <c r="D31" s="538"/>
      <c r="E31" s="778"/>
      <c r="F31" s="723">
        <f t="shared" si="0"/>
        <v>0</v>
      </c>
    </row>
    <row r="32" spans="1:7">
      <c r="A32" s="735"/>
      <c r="B32" s="733" t="s">
        <v>396</v>
      </c>
      <c r="C32" s="583" t="s">
        <v>102</v>
      </c>
      <c r="D32" s="538">
        <v>1</v>
      </c>
      <c r="E32" s="778"/>
      <c r="F32" s="723">
        <f t="shared" si="0"/>
        <v>0</v>
      </c>
    </row>
    <row r="33" spans="1:6">
      <c r="A33" s="735"/>
      <c r="B33" s="733" t="s">
        <v>397</v>
      </c>
      <c r="C33" s="583" t="s">
        <v>102</v>
      </c>
      <c r="D33" s="538">
        <v>2</v>
      </c>
      <c r="E33" s="778"/>
      <c r="F33" s="723">
        <f t="shared" si="0"/>
        <v>0</v>
      </c>
    </row>
    <row r="34" spans="1:6">
      <c r="A34" s="735"/>
      <c r="B34" s="733"/>
      <c r="D34" s="538"/>
      <c r="E34" s="778"/>
      <c r="F34" s="723">
        <f t="shared" si="0"/>
        <v>0</v>
      </c>
    </row>
    <row r="35" spans="1:6" s="189" customFormat="1" ht="76.5">
      <c r="A35" s="257">
        <f>COUNT($A$1:A33)+1</f>
        <v>7</v>
      </c>
      <c r="B35" s="721" t="s">
        <v>524</v>
      </c>
      <c r="C35" s="489"/>
      <c r="D35" s="489"/>
      <c r="E35" s="350"/>
      <c r="F35" s="723">
        <f t="shared" si="0"/>
        <v>0</v>
      </c>
    </row>
    <row r="36" spans="1:6" s="189" customFormat="1" ht="63.75">
      <c r="A36" s="575"/>
      <c r="B36" s="112" t="s">
        <v>516</v>
      </c>
      <c r="C36" s="489" t="s">
        <v>5</v>
      </c>
      <c r="D36" s="489">
        <v>125</v>
      </c>
      <c r="E36" s="350"/>
      <c r="F36" s="723">
        <f t="shared" si="0"/>
        <v>0</v>
      </c>
    </row>
    <row r="37" spans="1:6" ht="38.25">
      <c r="A37" s="724"/>
      <c r="B37" s="725" t="s">
        <v>525</v>
      </c>
      <c r="C37" s="726" t="s">
        <v>102</v>
      </c>
      <c r="D37" s="727">
        <v>4</v>
      </c>
      <c r="E37" s="350"/>
      <c r="F37" s="723">
        <f t="shared" si="0"/>
        <v>0</v>
      </c>
    </row>
    <row r="38" spans="1:6">
      <c r="A38" s="735"/>
      <c r="B38" s="733"/>
      <c r="D38" s="538"/>
      <c r="E38" s="778"/>
      <c r="F38" s="723">
        <f t="shared" si="0"/>
        <v>0</v>
      </c>
    </row>
    <row r="39" spans="1:6" ht="38.25">
      <c r="A39" s="257">
        <f>COUNT($A$1:A37)+1</f>
        <v>8</v>
      </c>
      <c r="B39" s="112" t="s">
        <v>518</v>
      </c>
      <c r="C39" s="736" t="s">
        <v>5</v>
      </c>
      <c r="D39" s="737">
        <v>3025</v>
      </c>
      <c r="E39" s="350"/>
      <c r="F39" s="723">
        <f t="shared" si="0"/>
        <v>0</v>
      </c>
    </row>
    <row r="40" spans="1:6">
      <c r="A40" s="735"/>
      <c r="B40" s="733"/>
      <c r="D40" s="538"/>
      <c r="E40" s="778"/>
      <c r="F40" s="423"/>
    </row>
    <row r="41" spans="1:6" s="552" customFormat="1">
      <c r="A41" s="257">
        <f>COUNT($A$1:A39)+1</f>
        <v>9</v>
      </c>
      <c r="B41" s="251" t="s">
        <v>24</v>
      </c>
      <c r="C41" s="273"/>
      <c r="D41" s="513">
        <v>0.05</v>
      </c>
      <c r="E41" s="253"/>
      <c r="F41" s="396">
        <f>SUM(F13:F40)*D41</f>
        <v>0</v>
      </c>
    </row>
    <row r="42" spans="1:6" s="189" customFormat="1">
      <c r="A42" s="738"/>
      <c r="B42" s="739"/>
      <c r="C42" s="637"/>
      <c r="D42" s="508"/>
      <c r="E42" s="423"/>
      <c r="F42" s="391"/>
    </row>
    <row r="43" spans="1:6" ht="13.5" thickBot="1">
      <c r="A43" s="685"/>
      <c r="B43" s="78" t="str">
        <f>$B$1&amp;" skupaj:"</f>
        <v>KLJUČAVNIČARSKA DELA skupaj:</v>
      </c>
      <c r="C43" s="686"/>
      <c r="D43" s="687"/>
      <c r="E43" s="688"/>
      <c r="F43" s="689">
        <f>SUM(F13:F41)</f>
        <v>0</v>
      </c>
    </row>
    <row r="44" spans="1:6" ht="13.5" thickTop="1">
      <c r="A44" s="740"/>
      <c r="B44" s="679"/>
      <c r="C44" s="673"/>
      <c r="D44" s="508"/>
      <c r="E44" s="708"/>
      <c r="F44" s="708"/>
    </row>
    <row r="45" spans="1:6" s="189" customFormat="1">
      <c r="A45" s="741"/>
      <c r="B45" s="742"/>
      <c r="C45" s="637"/>
      <c r="D45" s="743"/>
      <c r="E45" s="423"/>
      <c r="F45" s="744"/>
    </row>
    <row r="46" spans="1:6" s="189" customFormat="1">
      <c r="A46" s="738"/>
      <c r="B46" s="745"/>
      <c r="C46" s="637"/>
      <c r="D46" s="743"/>
      <c r="E46" s="423"/>
      <c r="F46" s="744"/>
    </row>
    <row r="47" spans="1:6" s="189" customFormat="1">
      <c r="A47" s="738"/>
      <c r="B47" s="746"/>
      <c r="C47" s="637"/>
      <c r="D47" s="743"/>
      <c r="E47" s="423"/>
      <c r="F47" s="744"/>
    </row>
    <row r="48" spans="1:6" s="189" customFormat="1">
      <c r="A48" s="738"/>
      <c r="B48" s="746"/>
      <c r="C48" s="637"/>
      <c r="D48" s="743"/>
      <c r="E48" s="423"/>
      <c r="F48" s="744"/>
    </row>
    <row r="49" spans="1:6" s="189" customFormat="1">
      <c r="A49" s="741"/>
      <c r="B49" s="733"/>
      <c r="C49" s="637"/>
      <c r="D49" s="743"/>
      <c r="E49" s="423"/>
      <c r="F49" s="744"/>
    </row>
    <row r="50" spans="1:6" s="189" customFormat="1">
      <c r="A50" s="738"/>
      <c r="B50" s="746"/>
      <c r="C50" s="637"/>
      <c r="D50" s="743"/>
      <c r="E50" s="423"/>
      <c r="F50" s="744"/>
    </row>
    <row r="51" spans="1:6" s="244" customFormat="1">
      <c r="A51" s="257"/>
      <c r="B51" s="747"/>
      <c r="C51" s="748"/>
      <c r="D51" s="707"/>
      <c r="E51" s="391"/>
      <c r="F51" s="391"/>
    </row>
    <row r="52" spans="1:6" s="244" customFormat="1">
      <c r="A52" s="257"/>
      <c r="B52" s="749"/>
      <c r="C52" s="748"/>
      <c r="D52" s="707"/>
      <c r="E52" s="391"/>
      <c r="F52" s="391"/>
    </row>
    <row r="53" spans="1:6" s="709" customFormat="1">
      <c r="A53" s="257"/>
      <c r="B53" s="750"/>
      <c r="C53" s="716"/>
      <c r="D53" s="707"/>
      <c r="E53" s="744"/>
      <c r="F53" s="744"/>
    </row>
    <row r="54" spans="1:6" s="709" customFormat="1">
      <c r="A54" s="257"/>
      <c r="B54" s="750"/>
      <c r="C54" s="716"/>
      <c r="D54" s="707"/>
      <c r="E54" s="744"/>
      <c r="F54" s="744"/>
    </row>
    <row r="55" spans="1:6" s="189" customFormat="1">
      <c r="A55" s="257"/>
      <c r="B55" s="751"/>
      <c r="C55" s="491"/>
      <c r="D55" s="489"/>
      <c r="E55" s="752"/>
      <c r="F55" s="744"/>
    </row>
    <row r="56" spans="1:6" s="189" customFormat="1" ht="12.75" customHeight="1">
      <c r="A56" s="257"/>
      <c r="B56" s="753"/>
      <c r="C56" s="754"/>
      <c r="D56" s="489"/>
      <c r="E56" s="755"/>
      <c r="F56" s="744"/>
    </row>
    <row r="57" spans="1:6" s="189" customFormat="1">
      <c r="A57" s="257"/>
      <c r="B57" s="680"/>
      <c r="C57" s="637"/>
      <c r="D57" s="508"/>
      <c r="E57" s="423"/>
      <c r="F57" s="744"/>
    </row>
    <row r="58" spans="1:6" s="189" customFormat="1">
      <c r="A58" s="738"/>
      <c r="B58" s="739"/>
      <c r="C58" s="637"/>
      <c r="D58" s="508"/>
      <c r="E58" s="423"/>
      <c r="F58" s="744"/>
    </row>
    <row r="59" spans="1:6" s="189" customFormat="1">
      <c r="A59" s="738"/>
      <c r="B59" s="739"/>
      <c r="C59" s="637"/>
      <c r="D59" s="508"/>
      <c r="E59" s="423"/>
      <c r="F59" s="744"/>
    </row>
    <row r="60" spans="1:6" s="285" customFormat="1">
      <c r="A60" s="257"/>
      <c r="B60" s="756"/>
      <c r="C60" s="491"/>
      <c r="D60" s="757"/>
      <c r="E60" s="120"/>
      <c r="F60" s="391"/>
    </row>
    <row r="61" spans="1:6" s="244" customFormat="1">
      <c r="A61" s="257"/>
      <c r="B61" s="758"/>
      <c r="C61" s="748"/>
      <c r="D61" s="707"/>
      <c r="E61" s="391"/>
      <c r="F61" s="391"/>
    </row>
    <row r="62" spans="1:6" s="244" customFormat="1">
      <c r="A62" s="257"/>
      <c r="B62" s="749"/>
      <c r="C62" s="748"/>
      <c r="D62" s="707"/>
      <c r="E62" s="391"/>
      <c r="F62" s="391"/>
    </row>
    <row r="63" spans="1:6" s="245" customFormat="1">
      <c r="A63" s="257"/>
      <c r="B63" s="749"/>
      <c r="C63" s="748"/>
      <c r="D63" s="707"/>
      <c r="E63" s="391"/>
      <c r="F63" s="391"/>
    </row>
    <row r="64" spans="1:6" s="709" customFormat="1">
      <c r="A64" s="257"/>
      <c r="B64" s="759"/>
      <c r="C64" s="716"/>
      <c r="D64" s="707"/>
      <c r="E64" s="744"/>
      <c r="F64" s="744"/>
    </row>
    <row r="65" spans="1:6" s="189" customFormat="1">
      <c r="A65" s="257"/>
      <c r="B65" s="751"/>
      <c r="C65" s="491"/>
      <c r="D65" s="489"/>
      <c r="E65" s="752"/>
      <c r="F65" s="380"/>
    </row>
    <row r="66" spans="1:6" s="189" customFormat="1" ht="12.75" customHeight="1">
      <c r="A66" s="257"/>
      <c r="B66" s="753"/>
      <c r="C66" s="754"/>
      <c r="D66" s="489"/>
      <c r="E66" s="755"/>
      <c r="F66" s="380"/>
    </row>
    <row r="67" spans="1:6" s="189" customFormat="1">
      <c r="A67" s="257"/>
      <c r="B67" s="751"/>
      <c r="C67" s="491"/>
      <c r="D67" s="489"/>
      <c r="E67" s="752"/>
      <c r="F67" s="380"/>
    </row>
    <row r="68" spans="1:6" s="189" customFormat="1" ht="12.75" customHeight="1">
      <c r="A68" s="257"/>
      <c r="B68" s="753"/>
      <c r="C68" s="754"/>
      <c r="D68" s="489"/>
      <c r="E68" s="755"/>
      <c r="F68" s="380"/>
    </row>
    <row r="69" spans="1:6" s="189" customFormat="1">
      <c r="A69" s="257"/>
      <c r="B69" s="680"/>
      <c r="C69" s="637"/>
      <c r="D69" s="508"/>
      <c r="E69" s="423"/>
      <c r="F69" s="391"/>
    </row>
    <row r="70" spans="1:6" s="189" customFormat="1">
      <c r="A70" s="738"/>
      <c r="B70" s="739"/>
      <c r="C70" s="637"/>
      <c r="D70" s="508"/>
      <c r="E70" s="423"/>
      <c r="F70" s="391"/>
    </row>
    <row r="71" spans="1:6" s="189" customFormat="1">
      <c r="A71" s="738"/>
      <c r="B71" s="739"/>
      <c r="C71" s="637"/>
      <c r="D71" s="508"/>
      <c r="E71" s="423"/>
      <c r="F71" s="391"/>
    </row>
    <row r="72" spans="1:6" s="189" customFormat="1">
      <c r="A72" s="738"/>
      <c r="B72" s="739"/>
      <c r="C72" s="637"/>
      <c r="D72" s="508"/>
      <c r="E72" s="423"/>
      <c r="F72" s="391"/>
    </row>
    <row r="73" spans="1:6" s="189" customFormat="1">
      <c r="A73" s="738"/>
      <c r="B73" s="739"/>
      <c r="C73" s="637"/>
      <c r="D73" s="508"/>
      <c r="E73" s="423"/>
      <c r="F73" s="391"/>
    </row>
    <row r="74" spans="1:6" s="189" customFormat="1">
      <c r="A74" s="738"/>
      <c r="B74" s="739"/>
      <c r="C74" s="637"/>
      <c r="D74" s="508"/>
      <c r="E74" s="423"/>
      <c r="F74" s="391"/>
    </row>
    <row r="75" spans="1:6" s="189" customFormat="1">
      <c r="A75" s="257"/>
      <c r="B75" s="751"/>
      <c r="C75" s="681"/>
      <c r="D75" s="489"/>
      <c r="E75" s="752"/>
      <c r="F75" s="380"/>
    </row>
    <row r="76" spans="1:6" s="189" customFormat="1" ht="12.75" customHeight="1">
      <c r="A76" s="257"/>
      <c r="B76" s="760"/>
      <c r="C76" s="681"/>
      <c r="D76" s="489"/>
      <c r="E76" s="752"/>
      <c r="F76" s="380"/>
    </row>
    <row r="77" spans="1:6" s="189" customFormat="1">
      <c r="A77" s="257"/>
      <c r="B77" s="751"/>
      <c r="C77" s="491"/>
      <c r="D77" s="489"/>
      <c r="E77" s="752"/>
      <c r="F77" s="380"/>
    </row>
    <row r="78" spans="1:6" s="189" customFormat="1" ht="12.75" customHeight="1">
      <c r="A78" s="257"/>
      <c r="B78" s="753"/>
      <c r="C78" s="754"/>
      <c r="D78" s="489"/>
      <c r="E78" s="755"/>
      <c r="F78" s="380"/>
    </row>
    <row r="79" spans="1:6" s="189" customFormat="1">
      <c r="A79" s="257"/>
      <c r="B79" s="751"/>
      <c r="C79" s="491"/>
      <c r="D79" s="489"/>
      <c r="E79" s="752"/>
      <c r="F79" s="380"/>
    </row>
    <row r="80" spans="1:6" s="189" customFormat="1" ht="12.75" customHeight="1">
      <c r="A80" s="761"/>
      <c r="B80" s="69"/>
      <c r="C80" s="477"/>
      <c r="D80" s="508"/>
      <c r="E80" s="762"/>
      <c r="F80" s="391"/>
    </row>
    <row r="81" spans="1:6" s="189" customFormat="1" ht="39.75" customHeight="1">
      <c r="A81" s="257"/>
      <c r="B81" s="751"/>
      <c r="C81" s="637"/>
      <c r="D81" s="489"/>
      <c r="E81" s="380"/>
      <c r="F81" s="380"/>
    </row>
    <row r="82" spans="1:6" s="189" customFormat="1" ht="12.75" customHeight="1">
      <c r="A82" s="761"/>
      <c r="B82" s="763"/>
      <c r="C82" s="681"/>
      <c r="D82" s="489"/>
      <c r="E82" s="380"/>
      <c r="F82" s="380"/>
    </row>
    <row r="83" spans="1:6">
      <c r="A83" s="764"/>
      <c r="B83" s="765"/>
      <c r="C83" s="491"/>
      <c r="D83" s="472"/>
      <c r="E83" s="718"/>
      <c r="F83" s="718"/>
    </row>
    <row r="84" spans="1:6">
      <c r="A84" s="766"/>
      <c r="B84" s="767"/>
      <c r="C84" s="673"/>
      <c r="D84" s="508"/>
      <c r="E84" s="423"/>
      <c r="F84" s="423"/>
    </row>
    <row r="85" spans="1:6">
      <c r="A85" s="766"/>
      <c r="B85" s="768"/>
      <c r="C85" s="673"/>
      <c r="D85" s="508"/>
      <c r="E85" s="423"/>
      <c r="F85" s="423"/>
    </row>
    <row r="86" spans="1:6">
      <c r="A86" s="769"/>
      <c r="B86" s="768"/>
      <c r="C86" s="673"/>
      <c r="D86" s="508"/>
      <c r="E86" s="423"/>
      <c r="F86" s="423"/>
    </row>
    <row r="87" spans="1:6">
      <c r="A87" s="4"/>
      <c r="B87" s="88"/>
      <c r="C87" s="770"/>
      <c r="D87" s="771"/>
      <c r="E87" s="762"/>
      <c r="F87" s="762"/>
    </row>
    <row r="88" spans="1:6">
      <c r="A88" s="769"/>
      <c r="B88" s="772"/>
      <c r="C88" s="673"/>
      <c r="D88" s="508"/>
      <c r="E88" s="423"/>
      <c r="F88" s="423"/>
    </row>
    <row r="94" spans="1:6">
      <c r="A94" s="773"/>
      <c r="B94" s="774"/>
    </row>
  </sheetData>
  <sheetProtection algorithmName="SHA-512" hashValue="8tgojClcVjJ6/1rBR/vqCKqlh/TPKoUSJAeM8MOLhCKFSrVDN5T3HC/RZXfllaVSgezHKT0fJIBTjYtDvq80ww==" saltValue="F9/fmbO7gMW8jkKoQkL+0g==" spinCount="100000" sheet="1" objects="1" scenarios="1" selectLockedCells="1"/>
  <protectedRanges>
    <protectedRange sqref="E51:E52 E61:E63" name="Range1_1_1_2_1_2"/>
  </protectedRanges>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3" max="5" man="1"/>
  </rowBreaks>
  <legacyDrawingHF r:id="rId2"/>
</worksheet>
</file>

<file path=xl/worksheets/sheet17.xml><?xml version="1.0" encoding="utf-8"?>
<worksheet xmlns="http://schemas.openxmlformats.org/spreadsheetml/2006/main" xmlns:r="http://schemas.openxmlformats.org/officeDocument/2006/relationships">
  <sheetPr>
    <tabColor rgb="FFFFC000"/>
  </sheetPr>
  <dimension ref="A1:IJ94"/>
  <sheetViews>
    <sheetView showZeros="0" view="pageBreakPreview" topLeftCell="A13" zoomScaleNormal="100" zoomScaleSheetLayoutView="100" workbookViewId="0">
      <selection activeCell="E23" sqref="E23"/>
    </sheetView>
  </sheetViews>
  <sheetFormatPr defaultRowHeight="12.75"/>
  <cols>
    <col min="1" max="1" width="6.42578125" style="775" customWidth="1"/>
    <col min="2" max="2" width="45" style="805" customWidth="1"/>
    <col min="3" max="3" width="4.7109375" style="804" customWidth="1"/>
    <col min="4" max="4" width="9.5703125" style="504" customWidth="1"/>
    <col min="5" max="5" width="10.28515625" style="638" customWidth="1"/>
    <col min="6" max="6" width="13.5703125" style="638" customWidth="1"/>
    <col min="7" max="256" width="9.140625" style="189"/>
    <col min="257" max="257" width="6.42578125" style="189" customWidth="1"/>
    <col min="258" max="258" width="45" style="189" customWidth="1"/>
    <col min="259" max="259" width="4.7109375" style="189" customWidth="1"/>
    <col min="260" max="260" width="9.5703125" style="189" customWidth="1"/>
    <col min="261" max="261" width="10.28515625" style="189" customWidth="1"/>
    <col min="262" max="262" width="13.5703125" style="189" customWidth="1"/>
    <col min="263" max="512" width="9.140625" style="189"/>
    <col min="513" max="513" width="6.42578125" style="189" customWidth="1"/>
    <col min="514" max="514" width="45" style="189" customWidth="1"/>
    <col min="515" max="515" width="4.7109375" style="189" customWidth="1"/>
    <col min="516" max="516" width="9.5703125" style="189" customWidth="1"/>
    <col min="517" max="517" width="10.28515625" style="189" customWidth="1"/>
    <col min="518" max="518" width="13.5703125" style="189" customWidth="1"/>
    <col min="519" max="768" width="9.140625" style="189"/>
    <col min="769" max="769" width="6.42578125" style="189" customWidth="1"/>
    <col min="770" max="770" width="45" style="189" customWidth="1"/>
    <col min="771" max="771" width="4.7109375" style="189" customWidth="1"/>
    <col min="772" max="772" width="9.5703125" style="189" customWidth="1"/>
    <col min="773" max="773" width="10.28515625" style="189" customWidth="1"/>
    <col min="774" max="774" width="13.5703125" style="189" customWidth="1"/>
    <col min="775" max="1024" width="9.140625" style="189"/>
    <col min="1025" max="1025" width="6.42578125" style="189" customWidth="1"/>
    <col min="1026" max="1026" width="45" style="189" customWidth="1"/>
    <col min="1027" max="1027" width="4.7109375" style="189" customWidth="1"/>
    <col min="1028" max="1028" width="9.5703125" style="189" customWidth="1"/>
    <col min="1029" max="1029" width="10.28515625" style="189" customWidth="1"/>
    <col min="1030" max="1030" width="13.5703125" style="189" customWidth="1"/>
    <col min="1031" max="1280" width="9.140625" style="189"/>
    <col min="1281" max="1281" width="6.42578125" style="189" customWidth="1"/>
    <col min="1282" max="1282" width="45" style="189" customWidth="1"/>
    <col min="1283" max="1283" width="4.7109375" style="189" customWidth="1"/>
    <col min="1284" max="1284" width="9.5703125" style="189" customWidth="1"/>
    <col min="1285" max="1285" width="10.28515625" style="189" customWidth="1"/>
    <col min="1286" max="1286" width="13.5703125" style="189" customWidth="1"/>
    <col min="1287" max="1536" width="9.140625" style="189"/>
    <col min="1537" max="1537" width="6.42578125" style="189" customWidth="1"/>
    <col min="1538" max="1538" width="45" style="189" customWidth="1"/>
    <col min="1539" max="1539" width="4.7109375" style="189" customWidth="1"/>
    <col min="1540" max="1540" width="9.5703125" style="189" customWidth="1"/>
    <col min="1541" max="1541" width="10.28515625" style="189" customWidth="1"/>
    <col min="1542" max="1542" width="13.5703125" style="189" customWidth="1"/>
    <col min="1543" max="1792" width="9.140625" style="189"/>
    <col min="1793" max="1793" width="6.42578125" style="189" customWidth="1"/>
    <col min="1794" max="1794" width="45" style="189" customWidth="1"/>
    <col min="1795" max="1795" width="4.7109375" style="189" customWidth="1"/>
    <col min="1796" max="1796" width="9.5703125" style="189" customWidth="1"/>
    <col min="1797" max="1797" width="10.28515625" style="189" customWidth="1"/>
    <col min="1798" max="1798" width="13.5703125" style="189" customWidth="1"/>
    <col min="1799" max="2048" width="9.140625" style="189"/>
    <col min="2049" max="2049" width="6.42578125" style="189" customWidth="1"/>
    <col min="2050" max="2050" width="45" style="189" customWidth="1"/>
    <col min="2051" max="2051" width="4.7109375" style="189" customWidth="1"/>
    <col min="2052" max="2052" width="9.5703125" style="189" customWidth="1"/>
    <col min="2053" max="2053" width="10.28515625" style="189" customWidth="1"/>
    <col min="2054" max="2054" width="13.5703125" style="189" customWidth="1"/>
    <col min="2055" max="2304" width="9.140625" style="189"/>
    <col min="2305" max="2305" width="6.42578125" style="189" customWidth="1"/>
    <col min="2306" max="2306" width="45" style="189" customWidth="1"/>
    <col min="2307" max="2307" width="4.7109375" style="189" customWidth="1"/>
    <col min="2308" max="2308" width="9.5703125" style="189" customWidth="1"/>
    <col min="2309" max="2309" width="10.28515625" style="189" customWidth="1"/>
    <col min="2310" max="2310" width="13.5703125" style="189" customWidth="1"/>
    <col min="2311" max="2560" width="9.140625" style="189"/>
    <col min="2561" max="2561" width="6.42578125" style="189" customWidth="1"/>
    <col min="2562" max="2562" width="45" style="189" customWidth="1"/>
    <col min="2563" max="2563" width="4.7109375" style="189" customWidth="1"/>
    <col min="2564" max="2564" width="9.5703125" style="189" customWidth="1"/>
    <col min="2565" max="2565" width="10.28515625" style="189" customWidth="1"/>
    <col min="2566" max="2566" width="13.5703125" style="189" customWidth="1"/>
    <col min="2567" max="2816" width="9.140625" style="189"/>
    <col min="2817" max="2817" width="6.42578125" style="189" customWidth="1"/>
    <col min="2818" max="2818" width="45" style="189" customWidth="1"/>
    <col min="2819" max="2819" width="4.7109375" style="189" customWidth="1"/>
    <col min="2820" max="2820" width="9.5703125" style="189" customWidth="1"/>
    <col min="2821" max="2821" width="10.28515625" style="189" customWidth="1"/>
    <col min="2822" max="2822" width="13.5703125" style="189" customWidth="1"/>
    <col min="2823" max="3072" width="9.140625" style="189"/>
    <col min="3073" max="3073" width="6.42578125" style="189" customWidth="1"/>
    <col min="3074" max="3074" width="45" style="189" customWidth="1"/>
    <col min="3075" max="3075" width="4.7109375" style="189" customWidth="1"/>
    <col min="3076" max="3076" width="9.5703125" style="189" customWidth="1"/>
    <col min="3077" max="3077" width="10.28515625" style="189" customWidth="1"/>
    <col min="3078" max="3078" width="13.5703125" style="189" customWidth="1"/>
    <col min="3079" max="3328" width="9.140625" style="189"/>
    <col min="3329" max="3329" width="6.42578125" style="189" customWidth="1"/>
    <col min="3330" max="3330" width="45" style="189" customWidth="1"/>
    <col min="3331" max="3331" width="4.7109375" style="189" customWidth="1"/>
    <col min="3332" max="3332" width="9.5703125" style="189" customWidth="1"/>
    <col min="3333" max="3333" width="10.28515625" style="189" customWidth="1"/>
    <col min="3334" max="3334" width="13.5703125" style="189" customWidth="1"/>
    <col min="3335" max="3584" width="9.140625" style="189"/>
    <col min="3585" max="3585" width="6.42578125" style="189" customWidth="1"/>
    <col min="3586" max="3586" width="45" style="189" customWidth="1"/>
    <col min="3587" max="3587" width="4.7109375" style="189" customWidth="1"/>
    <col min="3588" max="3588" width="9.5703125" style="189" customWidth="1"/>
    <col min="3589" max="3589" width="10.28515625" style="189" customWidth="1"/>
    <col min="3590" max="3590" width="13.5703125" style="189" customWidth="1"/>
    <col min="3591" max="3840" width="9.140625" style="189"/>
    <col min="3841" max="3841" width="6.42578125" style="189" customWidth="1"/>
    <col min="3842" max="3842" width="45" style="189" customWidth="1"/>
    <col min="3843" max="3843" width="4.7109375" style="189" customWidth="1"/>
    <col min="3844" max="3844" width="9.5703125" style="189" customWidth="1"/>
    <col min="3845" max="3845" width="10.28515625" style="189" customWidth="1"/>
    <col min="3846" max="3846" width="13.5703125" style="189" customWidth="1"/>
    <col min="3847" max="4096" width="9.140625" style="189"/>
    <col min="4097" max="4097" width="6.42578125" style="189" customWidth="1"/>
    <col min="4098" max="4098" width="45" style="189" customWidth="1"/>
    <col min="4099" max="4099" width="4.7109375" style="189" customWidth="1"/>
    <col min="4100" max="4100" width="9.5703125" style="189" customWidth="1"/>
    <col min="4101" max="4101" width="10.28515625" style="189" customWidth="1"/>
    <col min="4102" max="4102" width="13.5703125" style="189" customWidth="1"/>
    <col min="4103" max="4352" width="9.140625" style="189"/>
    <col min="4353" max="4353" width="6.42578125" style="189" customWidth="1"/>
    <col min="4354" max="4354" width="45" style="189" customWidth="1"/>
    <col min="4355" max="4355" width="4.7109375" style="189" customWidth="1"/>
    <col min="4356" max="4356" width="9.5703125" style="189" customWidth="1"/>
    <col min="4357" max="4357" width="10.28515625" style="189" customWidth="1"/>
    <col min="4358" max="4358" width="13.5703125" style="189" customWidth="1"/>
    <col min="4359" max="4608" width="9.140625" style="189"/>
    <col min="4609" max="4609" width="6.42578125" style="189" customWidth="1"/>
    <col min="4610" max="4610" width="45" style="189" customWidth="1"/>
    <col min="4611" max="4611" width="4.7109375" style="189" customWidth="1"/>
    <col min="4612" max="4612" width="9.5703125" style="189" customWidth="1"/>
    <col min="4613" max="4613" width="10.28515625" style="189" customWidth="1"/>
    <col min="4614" max="4614" width="13.5703125" style="189" customWidth="1"/>
    <col min="4615" max="4864" width="9.140625" style="189"/>
    <col min="4865" max="4865" width="6.42578125" style="189" customWidth="1"/>
    <col min="4866" max="4866" width="45" style="189" customWidth="1"/>
    <col min="4867" max="4867" width="4.7109375" style="189" customWidth="1"/>
    <col min="4868" max="4868" width="9.5703125" style="189" customWidth="1"/>
    <col min="4869" max="4869" width="10.28515625" style="189" customWidth="1"/>
    <col min="4870" max="4870" width="13.5703125" style="189" customWidth="1"/>
    <col min="4871" max="5120" width="9.140625" style="189"/>
    <col min="5121" max="5121" width="6.42578125" style="189" customWidth="1"/>
    <col min="5122" max="5122" width="45" style="189" customWidth="1"/>
    <col min="5123" max="5123" width="4.7109375" style="189" customWidth="1"/>
    <col min="5124" max="5124" width="9.5703125" style="189" customWidth="1"/>
    <col min="5125" max="5125" width="10.28515625" style="189" customWidth="1"/>
    <col min="5126" max="5126" width="13.5703125" style="189" customWidth="1"/>
    <col min="5127" max="5376" width="9.140625" style="189"/>
    <col min="5377" max="5377" width="6.42578125" style="189" customWidth="1"/>
    <col min="5378" max="5378" width="45" style="189" customWidth="1"/>
    <col min="5379" max="5379" width="4.7109375" style="189" customWidth="1"/>
    <col min="5380" max="5380" width="9.5703125" style="189" customWidth="1"/>
    <col min="5381" max="5381" width="10.28515625" style="189" customWidth="1"/>
    <col min="5382" max="5382" width="13.5703125" style="189" customWidth="1"/>
    <col min="5383" max="5632" width="9.140625" style="189"/>
    <col min="5633" max="5633" width="6.42578125" style="189" customWidth="1"/>
    <col min="5634" max="5634" width="45" style="189" customWidth="1"/>
    <col min="5635" max="5635" width="4.7109375" style="189" customWidth="1"/>
    <col min="5636" max="5636" width="9.5703125" style="189" customWidth="1"/>
    <col min="5637" max="5637" width="10.28515625" style="189" customWidth="1"/>
    <col min="5638" max="5638" width="13.5703125" style="189" customWidth="1"/>
    <col min="5639" max="5888" width="9.140625" style="189"/>
    <col min="5889" max="5889" width="6.42578125" style="189" customWidth="1"/>
    <col min="5890" max="5890" width="45" style="189" customWidth="1"/>
    <col min="5891" max="5891" width="4.7109375" style="189" customWidth="1"/>
    <col min="5892" max="5892" width="9.5703125" style="189" customWidth="1"/>
    <col min="5893" max="5893" width="10.28515625" style="189" customWidth="1"/>
    <col min="5894" max="5894" width="13.5703125" style="189" customWidth="1"/>
    <col min="5895" max="6144" width="9.140625" style="189"/>
    <col min="6145" max="6145" width="6.42578125" style="189" customWidth="1"/>
    <col min="6146" max="6146" width="45" style="189" customWidth="1"/>
    <col min="6147" max="6147" width="4.7109375" style="189" customWidth="1"/>
    <col min="6148" max="6148" width="9.5703125" style="189" customWidth="1"/>
    <col min="6149" max="6149" width="10.28515625" style="189" customWidth="1"/>
    <col min="6150" max="6150" width="13.5703125" style="189" customWidth="1"/>
    <col min="6151" max="6400" width="9.140625" style="189"/>
    <col min="6401" max="6401" width="6.42578125" style="189" customWidth="1"/>
    <col min="6402" max="6402" width="45" style="189" customWidth="1"/>
    <col min="6403" max="6403" width="4.7109375" style="189" customWidth="1"/>
    <col min="6404" max="6404" width="9.5703125" style="189" customWidth="1"/>
    <col min="6405" max="6405" width="10.28515625" style="189" customWidth="1"/>
    <col min="6406" max="6406" width="13.5703125" style="189" customWidth="1"/>
    <col min="6407" max="6656" width="9.140625" style="189"/>
    <col min="6657" max="6657" width="6.42578125" style="189" customWidth="1"/>
    <col min="6658" max="6658" width="45" style="189" customWidth="1"/>
    <col min="6659" max="6659" width="4.7109375" style="189" customWidth="1"/>
    <col min="6660" max="6660" width="9.5703125" style="189" customWidth="1"/>
    <col min="6661" max="6661" width="10.28515625" style="189" customWidth="1"/>
    <col min="6662" max="6662" width="13.5703125" style="189" customWidth="1"/>
    <col min="6663" max="6912" width="9.140625" style="189"/>
    <col min="6913" max="6913" width="6.42578125" style="189" customWidth="1"/>
    <col min="6914" max="6914" width="45" style="189" customWidth="1"/>
    <col min="6915" max="6915" width="4.7109375" style="189" customWidth="1"/>
    <col min="6916" max="6916" width="9.5703125" style="189" customWidth="1"/>
    <col min="6917" max="6917" width="10.28515625" style="189" customWidth="1"/>
    <col min="6918" max="6918" width="13.5703125" style="189" customWidth="1"/>
    <col min="6919" max="7168" width="9.140625" style="189"/>
    <col min="7169" max="7169" width="6.42578125" style="189" customWidth="1"/>
    <col min="7170" max="7170" width="45" style="189" customWidth="1"/>
    <col min="7171" max="7171" width="4.7109375" style="189" customWidth="1"/>
    <col min="7172" max="7172" width="9.5703125" style="189" customWidth="1"/>
    <col min="7173" max="7173" width="10.28515625" style="189" customWidth="1"/>
    <col min="7174" max="7174" width="13.5703125" style="189" customWidth="1"/>
    <col min="7175" max="7424" width="9.140625" style="189"/>
    <col min="7425" max="7425" width="6.42578125" style="189" customWidth="1"/>
    <col min="7426" max="7426" width="45" style="189" customWidth="1"/>
    <col min="7427" max="7427" width="4.7109375" style="189" customWidth="1"/>
    <col min="7428" max="7428" width="9.5703125" style="189" customWidth="1"/>
    <col min="7429" max="7429" width="10.28515625" style="189" customWidth="1"/>
    <col min="7430" max="7430" width="13.5703125" style="189" customWidth="1"/>
    <col min="7431" max="7680" width="9.140625" style="189"/>
    <col min="7681" max="7681" width="6.42578125" style="189" customWidth="1"/>
    <col min="7682" max="7682" width="45" style="189" customWidth="1"/>
    <col min="7683" max="7683" width="4.7109375" style="189" customWidth="1"/>
    <col min="7684" max="7684" width="9.5703125" style="189" customWidth="1"/>
    <col min="7685" max="7685" width="10.28515625" style="189" customWidth="1"/>
    <col min="7686" max="7686" width="13.5703125" style="189" customWidth="1"/>
    <col min="7687" max="7936" width="9.140625" style="189"/>
    <col min="7937" max="7937" width="6.42578125" style="189" customWidth="1"/>
    <col min="7938" max="7938" width="45" style="189" customWidth="1"/>
    <col min="7939" max="7939" width="4.7109375" style="189" customWidth="1"/>
    <col min="7940" max="7940" width="9.5703125" style="189" customWidth="1"/>
    <col min="7941" max="7941" width="10.28515625" style="189" customWidth="1"/>
    <col min="7942" max="7942" width="13.5703125" style="189" customWidth="1"/>
    <col min="7943" max="8192" width="9.140625" style="189"/>
    <col min="8193" max="8193" width="6.42578125" style="189" customWidth="1"/>
    <col min="8194" max="8194" width="45" style="189" customWidth="1"/>
    <col min="8195" max="8195" width="4.7109375" style="189" customWidth="1"/>
    <col min="8196" max="8196" width="9.5703125" style="189" customWidth="1"/>
    <col min="8197" max="8197" width="10.28515625" style="189" customWidth="1"/>
    <col min="8198" max="8198" width="13.5703125" style="189" customWidth="1"/>
    <col min="8199" max="8448" width="9.140625" style="189"/>
    <col min="8449" max="8449" width="6.42578125" style="189" customWidth="1"/>
    <col min="8450" max="8450" width="45" style="189" customWidth="1"/>
    <col min="8451" max="8451" width="4.7109375" style="189" customWidth="1"/>
    <col min="8452" max="8452" width="9.5703125" style="189" customWidth="1"/>
    <col min="8453" max="8453" width="10.28515625" style="189" customWidth="1"/>
    <col min="8454" max="8454" width="13.5703125" style="189" customWidth="1"/>
    <col min="8455" max="8704" width="9.140625" style="189"/>
    <col min="8705" max="8705" width="6.42578125" style="189" customWidth="1"/>
    <col min="8706" max="8706" width="45" style="189" customWidth="1"/>
    <col min="8707" max="8707" width="4.7109375" style="189" customWidth="1"/>
    <col min="8708" max="8708" width="9.5703125" style="189" customWidth="1"/>
    <col min="8709" max="8709" width="10.28515625" style="189" customWidth="1"/>
    <col min="8710" max="8710" width="13.5703125" style="189" customWidth="1"/>
    <col min="8711" max="8960" width="9.140625" style="189"/>
    <col min="8961" max="8961" width="6.42578125" style="189" customWidth="1"/>
    <col min="8962" max="8962" width="45" style="189" customWidth="1"/>
    <col min="8963" max="8963" width="4.7109375" style="189" customWidth="1"/>
    <col min="8964" max="8964" width="9.5703125" style="189" customWidth="1"/>
    <col min="8965" max="8965" width="10.28515625" style="189" customWidth="1"/>
    <col min="8966" max="8966" width="13.5703125" style="189" customWidth="1"/>
    <col min="8967" max="9216" width="9.140625" style="189"/>
    <col min="9217" max="9217" width="6.42578125" style="189" customWidth="1"/>
    <col min="9218" max="9218" width="45" style="189" customWidth="1"/>
    <col min="9219" max="9219" width="4.7109375" style="189" customWidth="1"/>
    <col min="9220" max="9220" width="9.5703125" style="189" customWidth="1"/>
    <col min="9221" max="9221" width="10.28515625" style="189" customWidth="1"/>
    <col min="9222" max="9222" width="13.5703125" style="189" customWidth="1"/>
    <col min="9223" max="9472" width="9.140625" style="189"/>
    <col min="9473" max="9473" width="6.42578125" style="189" customWidth="1"/>
    <col min="9474" max="9474" width="45" style="189" customWidth="1"/>
    <col min="9475" max="9475" width="4.7109375" style="189" customWidth="1"/>
    <col min="9476" max="9476" width="9.5703125" style="189" customWidth="1"/>
    <col min="9477" max="9477" width="10.28515625" style="189" customWidth="1"/>
    <col min="9478" max="9478" width="13.5703125" style="189" customWidth="1"/>
    <col min="9479" max="9728" width="9.140625" style="189"/>
    <col min="9729" max="9729" width="6.42578125" style="189" customWidth="1"/>
    <col min="9730" max="9730" width="45" style="189" customWidth="1"/>
    <col min="9731" max="9731" width="4.7109375" style="189" customWidth="1"/>
    <col min="9732" max="9732" width="9.5703125" style="189" customWidth="1"/>
    <col min="9733" max="9733" width="10.28515625" style="189" customWidth="1"/>
    <col min="9734" max="9734" width="13.5703125" style="189" customWidth="1"/>
    <col min="9735" max="9984" width="9.140625" style="189"/>
    <col min="9985" max="9985" width="6.42578125" style="189" customWidth="1"/>
    <col min="9986" max="9986" width="45" style="189" customWidth="1"/>
    <col min="9987" max="9987" width="4.7109375" style="189" customWidth="1"/>
    <col min="9988" max="9988" width="9.5703125" style="189" customWidth="1"/>
    <col min="9989" max="9989" width="10.28515625" style="189" customWidth="1"/>
    <col min="9990" max="9990" width="13.5703125" style="189" customWidth="1"/>
    <col min="9991" max="10240" width="9.140625" style="189"/>
    <col min="10241" max="10241" width="6.42578125" style="189" customWidth="1"/>
    <col min="10242" max="10242" width="45" style="189" customWidth="1"/>
    <col min="10243" max="10243" width="4.7109375" style="189" customWidth="1"/>
    <col min="10244" max="10244" width="9.5703125" style="189" customWidth="1"/>
    <col min="10245" max="10245" width="10.28515625" style="189" customWidth="1"/>
    <col min="10246" max="10246" width="13.5703125" style="189" customWidth="1"/>
    <col min="10247" max="10496" width="9.140625" style="189"/>
    <col min="10497" max="10497" width="6.42578125" style="189" customWidth="1"/>
    <col min="10498" max="10498" width="45" style="189" customWidth="1"/>
    <col min="10499" max="10499" width="4.7109375" style="189" customWidth="1"/>
    <col min="10500" max="10500" width="9.5703125" style="189" customWidth="1"/>
    <col min="10501" max="10501" width="10.28515625" style="189" customWidth="1"/>
    <col min="10502" max="10502" width="13.5703125" style="189" customWidth="1"/>
    <col min="10503" max="10752" width="9.140625" style="189"/>
    <col min="10753" max="10753" width="6.42578125" style="189" customWidth="1"/>
    <col min="10754" max="10754" width="45" style="189" customWidth="1"/>
    <col min="10755" max="10755" width="4.7109375" style="189" customWidth="1"/>
    <col min="10756" max="10756" width="9.5703125" style="189" customWidth="1"/>
    <col min="10757" max="10757" width="10.28515625" style="189" customWidth="1"/>
    <col min="10758" max="10758" width="13.5703125" style="189" customWidth="1"/>
    <col min="10759" max="11008" width="9.140625" style="189"/>
    <col min="11009" max="11009" width="6.42578125" style="189" customWidth="1"/>
    <col min="11010" max="11010" width="45" style="189" customWidth="1"/>
    <col min="11011" max="11011" width="4.7109375" style="189" customWidth="1"/>
    <col min="11012" max="11012" width="9.5703125" style="189" customWidth="1"/>
    <col min="11013" max="11013" width="10.28515625" style="189" customWidth="1"/>
    <col min="11014" max="11014" width="13.5703125" style="189" customWidth="1"/>
    <col min="11015" max="11264" width="9.140625" style="189"/>
    <col min="11265" max="11265" width="6.42578125" style="189" customWidth="1"/>
    <col min="11266" max="11266" width="45" style="189" customWidth="1"/>
    <col min="11267" max="11267" width="4.7109375" style="189" customWidth="1"/>
    <col min="11268" max="11268" width="9.5703125" style="189" customWidth="1"/>
    <col min="11269" max="11269" width="10.28515625" style="189" customWidth="1"/>
    <col min="11270" max="11270" width="13.5703125" style="189" customWidth="1"/>
    <col min="11271" max="11520" width="9.140625" style="189"/>
    <col min="11521" max="11521" width="6.42578125" style="189" customWidth="1"/>
    <col min="11522" max="11522" width="45" style="189" customWidth="1"/>
    <col min="11523" max="11523" width="4.7109375" style="189" customWidth="1"/>
    <col min="11524" max="11524" width="9.5703125" style="189" customWidth="1"/>
    <col min="11525" max="11525" width="10.28515625" style="189" customWidth="1"/>
    <col min="11526" max="11526" width="13.5703125" style="189" customWidth="1"/>
    <col min="11527" max="11776" width="9.140625" style="189"/>
    <col min="11777" max="11777" width="6.42578125" style="189" customWidth="1"/>
    <col min="11778" max="11778" width="45" style="189" customWidth="1"/>
    <col min="11779" max="11779" width="4.7109375" style="189" customWidth="1"/>
    <col min="11780" max="11780" width="9.5703125" style="189" customWidth="1"/>
    <col min="11781" max="11781" width="10.28515625" style="189" customWidth="1"/>
    <col min="11782" max="11782" width="13.5703125" style="189" customWidth="1"/>
    <col min="11783" max="12032" width="9.140625" style="189"/>
    <col min="12033" max="12033" width="6.42578125" style="189" customWidth="1"/>
    <col min="12034" max="12034" width="45" style="189" customWidth="1"/>
    <col min="12035" max="12035" width="4.7109375" style="189" customWidth="1"/>
    <col min="12036" max="12036" width="9.5703125" style="189" customWidth="1"/>
    <col min="12037" max="12037" width="10.28515625" style="189" customWidth="1"/>
    <col min="12038" max="12038" width="13.5703125" style="189" customWidth="1"/>
    <col min="12039" max="12288" width="9.140625" style="189"/>
    <col min="12289" max="12289" width="6.42578125" style="189" customWidth="1"/>
    <col min="12290" max="12290" width="45" style="189" customWidth="1"/>
    <col min="12291" max="12291" width="4.7109375" style="189" customWidth="1"/>
    <col min="12292" max="12292" width="9.5703125" style="189" customWidth="1"/>
    <col min="12293" max="12293" width="10.28515625" style="189" customWidth="1"/>
    <col min="12294" max="12294" width="13.5703125" style="189" customWidth="1"/>
    <col min="12295" max="12544" width="9.140625" style="189"/>
    <col min="12545" max="12545" width="6.42578125" style="189" customWidth="1"/>
    <col min="12546" max="12546" width="45" style="189" customWidth="1"/>
    <col min="12547" max="12547" width="4.7109375" style="189" customWidth="1"/>
    <col min="12548" max="12548" width="9.5703125" style="189" customWidth="1"/>
    <col min="12549" max="12549" width="10.28515625" style="189" customWidth="1"/>
    <col min="12550" max="12550" width="13.5703125" style="189" customWidth="1"/>
    <col min="12551" max="12800" width="9.140625" style="189"/>
    <col min="12801" max="12801" width="6.42578125" style="189" customWidth="1"/>
    <col min="12802" max="12802" width="45" style="189" customWidth="1"/>
    <col min="12803" max="12803" width="4.7109375" style="189" customWidth="1"/>
    <col min="12804" max="12804" width="9.5703125" style="189" customWidth="1"/>
    <col min="12805" max="12805" width="10.28515625" style="189" customWidth="1"/>
    <col min="12806" max="12806" width="13.5703125" style="189" customWidth="1"/>
    <col min="12807" max="13056" width="9.140625" style="189"/>
    <col min="13057" max="13057" width="6.42578125" style="189" customWidth="1"/>
    <col min="13058" max="13058" width="45" style="189" customWidth="1"/>
    <col min="13059" max="13059" width="4.7109375" style="189" customWidth="1"/>
    <col min="13060" max="13060" width="9.5703125" style="189" customWidth="1"/>
    <col min="13061" max="13061" width="10.28515625" style="189" customWidth="1"/>
    <col min="13062" max="13062" width="13.5703125" style="189" customWidth="1"/>
    <col min="13063" max="13312" width="9.140625" style="189"/>
    <col min="13313" max="13313" width="6.42578125" style="189" customWidth="1"/>
    <col min="13314" max="13314" width="45" style="189" customWidth="1"/>
    <col min="13315" max="13315" width="4.7109375" style="189" customWidth="1"/>
    <col min="13316" max="13316" width="9.5703125" style="189" customWidth="1"/>
    <col min="13317" max="13317" width="10.28515625" style="189" customWidth="1"/>
    <col min="13318" max="13318" width="13.5703125" style="189" customWidth="1"/>
    <col min="13319" max="13568" width="9.140625" style="189"/>
    <col min="13569" max="13569" width="6.42578125" style="189" customWidth="1"/>
    <col min="13570" max="13570" width="45" style="189" customWidth="1"/>
    <col min="13571" max="13571" width="4.7109375" style="189" customWidth="1"/>
    <col min="13572" max="13572" width="9.5703125" style="189" customWidth="1"/>
    <col min="13573" max="13573" width="10.28515625" style="189" customWidth="1"/>
    <col min="13574" max="13574" width="13.5703125" style="189" customWidth="1"/>
    <col min="13575" max="13824" width="9.140625" style="189"/>
    <col min="13825" max="13825" width="6.42578125" style="189" customWidth="1"/>
    <col min="13826" max="13826" width="45" style="189" customWidth="1"/>
    <col min="13827" max="13827" width="4.7109375" style="189" customWidth="1"/>
    <col min="13828" max="13828" width="9.5703125" style="189" customWidth="1"/>
    <col min="13829" max="13829" width="10.28515625" style="189" customWidth="1"/>
    <col min="13830" max="13830" width="13.5703125" style="189" customWidth="1"/>
    <col min="13831" max="14080" width="9.140625" style="189"/>
    <col min="14081" max="14081" width="6.42578125" style="189" customWidth="1"/>
    <col min="14082" max="14082" width="45" style="189" customWidth="1"/>
    <col min="14083" max="14083" width="4.7109375" style="189" customWidth="1"/>
    <col min="14084" max="14084" width="9.5703125" style="189" customWidth="1"/>
    <col min="14085" max="14085" width="10.28515625" style="189" customWidth="1"/>
    <col min="14086" max="14086" width="13.5703125" style="189" customWidth="1"/>
    <col min="14087" max="14336" width="9.140625" style="189"/>
    <col min="14337" max="14337" width="6.42578125" style="189" customWidth="1"/>
    <col min="14338" max="14338" width="45" style="189" customWidth="1"/>
    <col min="14339" max="14339" width="4.7109375" style="189" customWidth="1"/>
    <col min="14340" max="14340" width="9.5703125" style="189" customWidth="1"/>
    <col min="14341" max="14341" width="10.28515625" style="189" customWidth="1"/>
    <col min="14342" max="14342" width="13.5703125" style="189" customWidth="1"/>
    <col min="14343" max="14592" width="9.140625" style="189"/>
    <col min="14593" max="14593" width="6.42578125" style="189" customWidth="1"/>
    <col min="14594" max="14594" width="45" style="189" customWidth="1"/>
    <col min="14595" max="14595" width="4.7109375" style="189" customWidth="1"/>
    <col min="14596" max="14596" width="9.5703125" style="189" customWidth="1"/>
    <col min="14597" max="14597" width="10.28515625" style="189" customWidth="1"/>
    <col min="14598" max="14598" width="13.5703125" style="189" customWidth="1"/>
    <col min="14599" max="14848" width="9.140625" style="189"/>
    <col min="14849" max="14849" width="6.42578125" style="189" customWidth="1"/>
    <col min="14850" max="14850" width="45" style="189" customWidth="1"/>
    <col min="14851" max="14851" width="4.7109375" style="189" customWidth="1"/>
    <col min="14852" max="14852" width="9.5703125" style="189" customWidth="1"/>
    <col min="14853" max="14853" width="10.28515625" style="189" customWidth="1"/>
    <col min="14854" max="14854" width="13.5703125" style="189" customWidth="1"/>
    <col min="14855" max="15104" width="9.140625" style="189"/>
    <col min="15105" max="15105" width="6.42578125" style="189" customWidth="1"/>
    <col min="15106" max="15106" width="45" style="189" customWidth="1"/>
    <col min="15107" max="15107" width="4.7109375" style="189" customWidth="1"/>
    <col min="15108" max="15108" width="9.5703125" style="189" customWidth="1"/>
    <col min="15109" max="15109" width="10.28515625" style="189" customWidth="1"/>
    <col min="15110" max="15110" width="13.5703125" style="189" customWidth="1"/>
    <col min="15111" max="15360" width="9.140625" style="189"/>
    <col min="15361" max="15361" width="6.42578125" style="189" customWidth="1"/>
    <col min="15362" max="15362" width="45" style="189" customWidth="1"/>
    <col min="15363" max="15363" width="4.7109375" style="189" customWidth="1"/>
    <col min="15364" max="15364" width="9.5703125" style="189" customWidth="1"/>
    <col min="15365" max="15365" width="10.28515625" style="189" customWidth="1"/>
    <col min="15366" max="15366" width="13.5703125" style="189" customWidth="1"/>
    <col min="15367" max="15616" width="9.140625" style="189"/>
    <col min="15617" max="15617" width="6.42578125" style="189" customWidth="1"/>
    <col min="15618" max="15618" width="45" style="189" customWidth="1"/>
    <col min="15619" max="15619" width="4.7109375" style="189" customWidth="1"/>
    <col min="15620" max="15620" width="9.5703125" style="189" customWidth="1"/>
    <col min="15621" max="15621" width="10.28515625" style="189" customWidth="1"/>
    <col min="15622" max="15622" width="13.5703125" style="189" customWidth="1"/>
    <col min="15623" max="15872" width="9.140625" style="189"/>
    <col min="15873" max="15873" width="6.42578125" style="189" customWidth="1"/>
    <col min="15874" max="15874" width="45" style="189" customWidth="1"/>
    <col min="15875" max="15875" width="4.7109375" style="189" customWidth="1"/>
    <col min="15876" max="15876" width="9.5703125" style="189" customWidth="1"/>
    <col min="15877" max="15877" width="10.28515625" style="189" customWidth="1"/>
    <col min="15878" max="15878" width="13.5703125" style="189" customWidth="1"/>
    <col min="15879" max="16128" width="9.140625" style="189"/>
    <col min="16129" max="16129" width="6.42578125" style="189" customWidth="1"/>
    <col min="16130" max="16130" width="45" style="189" customWidth="1"/>
    <col min="16131" max="16131" width="4.7109375" style="189" customWidth="1"/>
    <col min="16132" max="16132" width="9.5703125" style="189" customWidth="1"/>
    <col min="16133" max="16133" width="10.28515625" style="189" customWidth="1"/>
    <col min="16134" max="16134" width="13.5703125" style="189" customWidth="1"/>
    <col min="16135" max="16384" width="9.140625" style="189"/>
  </cols>
  <sheetData>
    <row r="1" spans="1:9">
      <c r="A1" s="779" t="s">
        <v>19</v>
      </c>
      <c r="B1" s="780" t="s">
        <v>267</v>
      </c>
      <c r="C1" s="536"/>
      <c r="D1" s="743"/>
      <c r="E1" s="781"/>
      <c r="F1" s="423"/>
    </row>
    <row r="2" spans="1:9">
      <c r="A2" s="779"/>
      <c r="B2" s="780"/>
      <c r="C2" s="536"/>
      <c r="D2" s="743"/>
      <c r="E2" s="781"/>
      <c r="F2" s="423"/>
    </row>
    <row r="3" spans="1:9">
      <c r="A3" s="779"/>
      <c r="B3" s="782" t="s">
        <v>84</v>
      </c>
      <c r="C3" s="536"/>
      <c r="D3" s="743"/>
      <c r="E3" s="781"/>
      <c r="F3" s="423"/>
    </row>
    <row r="4" spans="1:9" ht="102.75" customHeight="1">
      <c r="A4" s="779"/>
      <c r="B4" s="763" t="s">
        <v>582</v>
      </c>
      <c r="C4" s="783"/>
      <c r="D4" s="783"/>
      <c r="E4" s="711"/>
      <c r="F4" s="711"/>
    </row>
    <row r="5" spans="1:9" ht="25.5">
      <c r="A5" s="779"/>
      <c r="B5" s="784" t="s">
        <v>583</v>
      </c>
      <c r="C5" s="785"/>
      <c r="D5" s="785"/>
      <c r="E5" s="786"/>
      <c r="F5" s="786"/>
    </row>
    <row r="6" spans="1:9" ht="25.5">
      <c r="A6" s="779"/>
      <c r="B6" s="763" t="s">
        <v>584</v>
      </c>
      <c r="C6" s="783"/>
      <c r="D6" s="783"/>
      <c r="E6" s="711"/>
      <c r="F6" s="711"/>
      <c r="G6" s="787"/>
      <c r="H6" s="788"/>
      <c r="I6" s="788"/>
    </row>
    <row r="7" spans="1:9" ht="25.5">
      <c r="A7" s="4"/>
      <c r="B7" s="88" t="s">
        <v>87</v>
      </c>
      <c r="C7" s="712"/>
      <c r="D7" s="712"/>
      <c r="E7" s="713"/>
      <c r="F7" s="713"/>
    </row>
    <row r="8" spans="1:9">
      <c r="A8" s="779"/>
      <c r="B8" s="780"/>
      <c r="C8" s="536"/>
      <c r="D8" s="743"/>
      <c r="E8" s="781"/>
      <c r="F8" s="423"/>
    </row>
    <row r="9" spans="1:9" s="313" customFormat="1">
      <c r="A9" s="418" t="s">
        <v>25</v>
      </c>
      <c r="B9" s="419" t="s">
        <v>26</v>
      </c>
      <c r="C9" s="506" t="s">
        <v>11</v>
      </c>
      <c r="D9" s="507" t="s">
        <v>27</v>
      </c>
      <c r="E9" s="420" t="s">
        <v>28</v>
      </c>
      <c r="F9" s="421" t="s">
        <v>29</v>
      </c>
    </row>
    <row r="10" spans="1:9">
      <c r="A10" s="68"/>
      <c r="B10" s="69"/>
      <c r="C10" s="471"/>
      <c r="D10" s="789"/>
      <c r="E10" s="790"/>
      <c r="F10" s="791"/>
      <c r="G10" s="122"/>
    </row>
    <row r="11" spans="1:9" ht="89.25">
      <c r="A11" s="249">
        <f>COUNT(A$5:A9)+1</f>
        <v>1</v>
      </c>
      <c r="B11" s="252" t="s">
        <v>268</v>
      </c>
      <c r="C11" s="637" t="s">
        <v>146</v>
      </c>
      <c r="D11" s="508">
        <v>155</v>
      </c>
      <c r="E11" s="410"/>
      <c r="F11" s="423">
        <f t="shared" ref="F11:F21" si="0">D11*E11</f>
        <v>0</v>
      </c>
    </row>
    <row r="12" spans="1:9">
      <c r="A12" s="249"/>
      <c r="B12" s="313"/>
      <c r="C12" s="536"/>
      <c r="D12" s="508"/>
      <c r="E12" s="410"/>
      <c r="F12" s="423">
        <f t="shared" si="0"/>
        <v>0</v>
      </c>
    </row>
    <row r="13" spans="1:9" ht="89.25">
      <c r="A13" s="249">
        <f>COUNT(A$5:A11)+1</f>
        <v>2</v>
      </c>
      <c r="B13" s="252" t="s">
        <v>269</v>
      </c>
      <c r="C13" s="637" t="s">
        <v>146</v>
      </c>
      <c r="D13" s="508">
        <v>20</v>
      </c>
      <c r="E13" s="410"/>
      <c r="F13" s="423">
        <f t="shared" si="0"/>
        <v>0</v>
      </c>
    </row>
    <row r="14" spans="1:9">
      <c r="A14" s="249"/>
      <c r="B14" s="313"/>
      <c r="C14" s="536"/>
      <c r="D14" s="508"/>
      <c r="E14" s="410"/>
      <c r="F14" s="423">
        <f t="shared" si="0"/>
        <v>0</v>
      </c>
    </row>
    <row r="15" spans="1:9" ht="91.5" customHeight="1">
      <c r="A15" s="249">
        <f>COUNT(A$5:A13)+1</f>
        <v>3</v>
      </c>
      <c r="B15" s="252" t="s">
        <v>270</v>
      </c>
      <c r="C15" s="637" t="s">
        <v>146</v>
      </c>
      <c r="D15" s="508">
        <v>74</v>
      </c>
      <c r="E15" s="410"/>
      <c r="F15" s="423">
        <f t="shared" si="0"/>
        <v>0</v>
      </c>
    </row>
    <row r="16" spans="1:9" ht="12.75" customHeight="1">
      <c r="A16" s="249"/>
      <c r="B16" s="252"/>
      <c r="C16" s="637"/>
      <c r="D16" s="508"/>
      <c r="E16" s="410"/>
      <c r="F16" s="423">
        <f t="shared" si="0"/>
        <v>0</v>
      </c>
    </row>
    <row r="17" spans="1:244" ht="91.5" customHeight="1">
      <c r="A17" s="249">
        <f>COUNT(A$5:A15)+1</f>
        <v>4</v>
      </c>
      <c r="B17" s="252" t="s">
        <v>271</v>
      </c>
      <c r="C17" s="637" t="s">
        <v>146</v>
      </c>
      <c r="D17" s="508">
        <v>22</v>
      </c>
      <c r="E17" s="410"/>
      <c r="F17" s="423">
        <f t="shared" si="0"/>
        <v>0</v>
      </c>
    </row>
    <row r="18" spans="1:244" ht="12.75" customHeight="1">
      <c r="A18" s="249"/>
      <c r="B18" s="252"/>
      <c r="C18" s="637"/>
      <c r="D18" s="508"/>
      <c r="E18" s="410"/>
      <c r="F18" s="423">
        <f t="shared" si="0"/>
        <v>0</v>
      </c>
    </row>
    <row r="19" spans="1:244" ht="91.5" customHeight="1">
      <c r="A19" s="249">
        <f>COUNT(A$5:A17)+1</f>
        <v>5</v>
      </c>
      <c r="B19" s="252" t="s">
        <v>272</v>
      </c>
      <c r="C19" s="637" t="s">
        <v>146</v>
      </c>
      <c r="D19" s="508">
        <v>17</v>
      </c>
      <c r="E19" s="410"/>
      <c r="F19" s="423">
        <f t="shared" si="0"/>
        <v>0</v>
      </c>
    </row>
    <row r="20" spans="1:244" ht="12.75" customHeight="1">
      <c r="A20" s="249"/>
      <c r="B20" s="252"/>
      <c r="C20" s="637"/>
      <c r="D20" s="508"/>
      <c r="E20" s="410"/>
      <c r="F20" s="423">
        <f t="shared" si="0"/>
        <v>0</v>
      </c>
    </row>
    <row r="21" spans="1:244" ht="91.5" customHeight="1">
      <c r="A21" s="249">
        <f>COUNT(A$5:A19)+1</f>
        <v>6</v>
      </c>
      <c r="B21" s="252" t="s">
        <v>273</v>
      </c>
      <c r="C21" s="637" t="s">
        <v>146</v>
      </c>
      <c r="D21" s="508">
        <v>3</v>
      </c>
      <c r="E21" s="410"/>
      <c r="F21" s="423">
        <f t="shared" si="0"/>
        <v>0</v>
      </c>
    </row>
    <row r="22" spans="1:244" s="6" customFormat="1">
      <c r="A22" s="249"/>
      <c r="B22" s="659"/>
      <c r="C22" s="510"/>
      <c r="D22" s="508"/>
      <c r="E22" s="806"/>
      <c r="F22" s="793"/>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44" s="552" customFormat="1">
      <c r="A23" s="249">
        <f>COUNT(A$5:A21)+1</f>
        <v>7</v>
      </c>
      <c r="B23" s="251" t="s">
        <v>24</v>
      </c>
      <c r="C23" s="273"/>
      <c r="D23" s="513">
        <v>0.05</v>
      </c>
      <c r="E23" s="253"/>
      <c r="F23" s="396">
        <f>SUM(F11:F21)*D23</f>
        <v>0</v>
      </c>
    </row>
    <row r="24" spans="1:244">
      <c r="A24" s="328"/>
      <c r="B24" s="313"/>
      <c r="C24" s="536"/>
      <c r="D24" s="743"/>
      <c r="F24" s="423"/>
    </row>
    <row r="25" spans="1:244" ht="13.5" thickBot="1">
      <c r="A25" s="794"/>
      <c r="B25" s="78" t="str">
        <f>$B$1&amp;" skupaj:"</f>
        <v>ESTRIHI skupaj:</v>
      </c>
      <c r="C25" s="795"/>
      <c r="D25" s="796"/>
      <c r="E25" s="797"/>
      <c r="F25" s="689">
        <f>SUM(F11:F23)</f>
        <v>0</v>
      </c>
    </row>
    <row r="26" spans="1:244" ht="13.5" thickTop="1">
      <c r="A26" s="798"/>
      <c r="B26" s="313"/>
      <c r="C26" s="799"/>
      <c r="D26" s="800"/>
      <c r="E26" s="801"/>
      <c r="H26" s="802"/>
    </row>
    <row r="27" spans="1:244">
      <c r="A27" s="328"/>
      <c r="B27" s="252"/>
      <c r="C27" s="637"/>
      <c r="D27" s="743"/>
      <c r="F27" s="423"/>
    </row>
    <row r="28" spans="1:244">
      <c r="A28" s="328"/>
      <c r="B28" s="313"/>
      <c r="C28" s="536"/>
      <c r="D28" s="743"/>
      <c r="F28" s="423"/>
    </row>
    <row r="29" spans="1:244">
      <c r="A29" s="328"/>
      <c r="B29" s="313"/>
      <c r="C29" s="536"/>
      <c r="D29" s="743"/>
      <c r="F29" s="423"/>
    </row>
    <row r="30" spans="1:244">
      <c r="A30" s="328"/>
      <c r="B30" s="252"/>
      <c r="C30" s="637"/>
      <c r="D30" s="743"/>
      <c r="F30" s="423"/>
    </row>
    <row r="31" spans="1:244">
      <c r="A31" s="328"/>
      <c r="B31" s="313"/>
      <c r="C31" s="536"/>
      <c r="D31" s="743"/>
      <c r="F31" s="423"/>
    </row>
    <row r="32" spans="1:244">
      <c r="A32" s="328"/>
      <c r="B32" s="252"/>
      <c r="C32" s="637"/>
      <c r="D32" s="743"/>
      <c r="F32" s="423"/>
    </row>
    <row r="33" spans="1:6">
      <c r="A33" s="328"/>
      <c r="B33" s="313"/>
      <c r="C33" s="536"/>
      <c r="D33" s="743"/>
      <c r="F33" s="423"/>
    </row>
    <row r="34" spans="1:6">
      <c r="A34" s="328"/>
      <c r="B34" s="252"/>
      <c r="C34" s="637"/>
      <c r="D34" s="743"/>
      <c r="F34" s="423"/>
    </row>
    <row r="35" spans="1:6">
      <c r="A35" s="328"/>
      <c r="B35" s="252"/>
      <c r="C35" s="637"/>
      <c r="D35" s="743"/>
      <c r="F35" s="423"/>
    </row>
    <row r="36" spans="1:6">
      <c r="A36" s="328"/>
      <c r="B36" s="252"/>
      <c r="C36" s="637"/>
      <c r="D36" s="743"/>
      <c r="F36" s="423"/>
    </row>
    <row r="37" spans="1:6">
      <c r="A37" s="328"/>
      <c r="B37" s="313"/>
      <c r="C37" s="536"/>
      <c r="D37" s="743"/>
      <c r="F37" s="423"/>
    </row>
    <row r="38" spans="1:6">
      <c r="A38" s="328"/>
      <c r="B38" s="252"/>
      <c r="C38" s="637"/>
      <c r="D38" s="743"/>
      <c r="F38" s="423"/>
    </row>
    <row r="39" spans="1:6">
      <c r="A39" s="328"/>
      <c r="B39" s="313"/>
      <c r="C39" s="536"/>
      <c r="D39" s="743"/>
      <c r="F39" s="423"/>
    </row>
    <row r="40" spans="1:6">
      <c r="A40" s="328"/>
      <c r="B40" s="252"/>
      <c r="C40" s="637"/>
      <c r="D40" s="743"/>
      <c r="F40" s="423"/>
    </row>
    <row r="41" spans="1:6">
      <c r="A41" s="328"/>
      <c r="B41" s="313"/>
      <c r="C41" s="536"/>
      <c r="D41" s="743"/>
      <c r="F41" s="423"/>
    </row>
    <row r="42" spans="1:6">
      <c r="A42" s="328"/>
      <c r="B42" s="252"/>
      <c r="C42" s="637"/>
      <c r="D42" s="743"/>
      <c r="F42" s="423"/>
    </row>
    <row r="43" spans="1:6">
      <c r="A43" s="328"/>
      <c r="B43" s="252"/>
      <c r="C43" s="637"/>
      <c r="D43" s="743"/>
      <c r="F43" s="423"/>
    </row>
    <row r="44" spans="1:6">
      <c r="A44" s="328"/>
      <c r="B44" s="252"/>
      <c r="C44" s="637"/>
      <c r="D44" s="743"/>
      <c r="F44" s="423"/>
    </row>
    <row r="45" spans="1:6">
      <c r="A45" s="328"/>
      <c r="B45" s="252"/>
      <c r="C45" s="637"/>
      <c r="D45" s="743"/>
      <c r="F45" s="423"/>
    </row>
    <row r="46" spans="1:6">
      <c r="A46" s="328"/>
      <c r="B46" s="252"/>
      <c r="C46" s="637"/>
      <c r="D46" s="743"/>
      <c r="F46" s="423"/>
    </row>
    <row r="47" spans="1:6">
      <c r="A47" s="328"/>
      <c r="B47" s="313"/>
      <c r="C47" s="536"/>
      <c r="D47" s="743"/>
      <c r="F47" s="423"/>
    </row>
    <row r="48" spans="1:6">
      <c r="A48" s="328"/>
      <c r="B48" s="252"/>
      <c r="C48" s="637"/>
      <c r="D48" s="743"/>
      <c r="F48" s="423"/>
    </row>
    <row r="49" spans="1:6">
      <c r="A49" s="328"/>
      <c r="B49" s="313"/>
      <c r="C49" s="536"/>
      <c r="D49" s="743"/>
      <c r="F49" s="423"/>
    </row>
    <row r="50" spans="1:6">
      <c r="A50" s="328"/>
      <c r="B50" s="252"/>
      <c r="C50" s="637"/>
      <c r="D50" s="743"/>
      <c r="F50" s="423"/>
    </row>
    <row r="51" spans="1:6">
      <c r="A51" s="328"/>
      <c r="B51" s="313"/>
      <c r="C51" s="536"/>
      <c r="D51" s="743"/>
      <c r="F51" s="423"/>
    </row>
    <row r="52" spans="1:6">
      <c r="A52" s="328"/>
      <c r="B52" s="252"/>
      <c r="C52" s="637"/>
      <c r="D52" s="743"/>
      <c r="F52" s="423"/>
    </row>
    <row r="53" spans="1:6">
      <c r="A53" s="328"/>
      <c r="B53" s="252"/>
      <c r="C53" s="637"/>
      <c r="D53" s="743"/>
      <c r="F53" s="423"/>
    </row>
    <row r="54" spans="1:6">
      <c r="A54" s="328"/>
      <c r="B54" s="252"/>
      <c r="C54" s="637"/>
      <c r="D54" s="743"/>
      <c r="F54" s="423"/>
    </row>
    <row r="55" spans="1:6">
      <c r="A55" s="328"/>
      <c r="B55" s="313"/>
      <c r="C55" s="536"/>
      <c r="D55" s="743"/>
      <c r="F55" s="423"/>
    </row>
    <row r="56" spans="1:6">
      <c r="A56" s="328"/>
      <c r="B56" s="252"/>
      <c r="C56" s="637"/>
      <c r="D56" s="743"/>
      <c r="F56" s="423"/>
    </row>
    <row r="57" spans="1:6">
      <c r="A57" s="328"/>
      <c r="B57" s="313"/>
      <c r="C57" s="536"/>
      <c r="D57" s="743"/>
      <c r="F57" s="423"/>
    </row>
    <row r="58" spans="1:6">
      <c r="A58" s="328"/>
      <c r="B58" s="252"/>
      <c r="C58" s="637"/>
      <c r="D58" s="743"/>
      <c r="F58" s="423"/>
    </row>
    <row r="59" spans="1:6">
      <c r="A59" s="328"/>
      <c r="B59" s="252"/>
      <c r="C59" s="637"/>
      <c r="D59" s="743"/>
      <c r="F59" s="423"/>
    </row>
    <row r="60" spans="1:6">
      <c r="A60" s="328"/>
      <c r="B60" s="252"/>
      <c r="C60" s="637"/>
      <c r="D60" s="743"/>
      <c r="F60" s="423"/>
    </row>
    <row r="61" spans="1:6">
      <c r="A61" s="328"/>
      <c r="B61" s="313"/>
      <c r="C61" s="536"/>
      <c r="D61" s="743"/>
      <c r="E61" s="801"/>
      <c r="F61" s="423"/>
    </row>
    <row r="62" spans="1:6">
      <c r="A62" s="328"/>
      <c r="B62" s="252"/>
      <c r="C62" s="637"/>
      <c r="D62" s="743"/>
      <c r="F62" s="423"/>
    </row>
    <row r="63" spans="1:6">
      <c r="A63" s="328"/>
      <c r="B63" s="313"/>
      <c r="C63" s="536"/>
      <c r="D63" s="743"/>
      <c r="E63" s="801"/>
      <c r="F63" s="423"/>
    </row>
    <row r="64" spans="1:6">
      <c r="A64" s="328"/>
      <c r="B64" s="252"/>
      <c r="C64" s="637"/>
      <c r="D64" s="743"/>
      <c r="F64" s="423"/>
    </row>
    <row r="94" spans="1:2">
      <c r="A94" s="773"/>
      <c r="B94" s="803"/>
    </row>
  </sheetData>
  <sheetProtection algorithmName="SHA-512" hashValue="wBXjNedbpVl3J1fZR0P6wu30Z4GHtmuntpfb9hPkpKtdg++0enHhPiv2x9jGYJCB1ZF8LHSzVtJ2Ab6UJL811A==" saltValue="Gm7Csbe5INK+012cgXWQ+g==" spinCount="100000" sheet="1" objects="1" scenarios="1" selectLockedCells="1"/>
  <protectedRanges>
    <protectedRange sqref="G78:G82" name="Range2_1_1_1"/>
    <protectedRange sqref="E78:E82" name="Range1_1_1_1"/>
  </protectedRanges>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8.xml><?xml version="1.0" encoding="utf-8"?>
<worksheet xmlns="http://schemas.openxmlformats.org/spreadsheetml/2006/main" xmlns:r="http://schemas.openxmlformats.org/officeDocument/2006/relationships">
  <sheetPr>
    <tabColor rgb="FFFFC000"/>
  </sheetPr>
  <dimension ref="A1:IV94"/>
  <sheetViews>
    <sheetView showZeros="0" view="pageBreakPreview" topLeftCell="A10" zoomScaleNormal="100" zoomScaleSheetLayoutView="100" workbookViewId="0">
      <selection activeCell="E21" sqref="E21"/>
    </sheetView>
  </sheetViews>
  <sheetFormatPr defaultRowHeight="12.75"/>
  <cols>
    <col min="1" max="1" width="6.42578125" style="775" customWidth="1"/>
    <col min="2" max="2" width="43.85546875" style="776" customWidth="1"/>
    <col min="3" max="3" width="4.7109375" style="563" customWidth="1"/>
    <col min="4" max="4" width="9.5703125" style="504" customWidth="1"/>
    <col min="5" max="5" width="10.85546875" style="120" customWidth="1"/>
    <col min="6" max="6" width="13.5703125" style="120" customWidth="1"/>
    <col min="7" max="16384" width="9.140625" style="1"/>
  </cols>
  <sheetData>
    <row r="1" spans="1:256" s="285" customFormat="1" ht="13.5" customHeight="1">
      <c r="A1" s="277" t="s">
        <v>10</v>
      </c>
      <c r="B1" s="278" t="s">
        <v>274</v>
      </c>
      <c r="C1" s="280"/>
      <c r="D1" s="535"/>
      <c r="E1" s="397"/>
      <c r="F1" s="280"/>
      <c r="G1" s="281"/>
      <c r="H1" s="282"/>
      <c r="I1" s="283"/>
      <c r="J1" s="284"/>
      <c r="K1" s="284"/>
    </row>
    <row r="2" spans="1:256" s="285" customFormat="1">
      <c r="A2" s="277"/>
      <c r="B2" s="278"/>
      <c r="C2" s="280"/>
      <c r="D2" s="535"/>
      <c r="E2" s="397"/>
      <c r="F2" s="280"/>
      <c r="G2" s="281"/>
      <c r="H2" s="282"/>
      <c r="I2" s="283"/>
      <c r="J2" s="284"/>
      <c r="K2" s="284"/>
    </row>
    <row r="3" spans="1:256" s="811" customFormat="1">
      <c r="A3" s="807"/>
      <c r="B3" s="808" t="s">
        <v>15</v>
      </c>
      <c r="C3" s="809"/>
      <c r="D3" s="810"/>
      <c r="E3" s="723"/>
      <c r="F3" s="723"/>
    </row>
    <row r="4" spans="1:256" s="811" customFormat="1">
      <c r="A4" s="812"/>
      <c r="B4" s="813" t="s">
        <v>398</v>
      </c>
      <c r="C4" s="814"/>
      <c r="D4" s="814"/>
      <c r="E4" s="815"/>
      <c r="F4" s="815"/>
      <c r="G4" s="816"/>
    </row>
    <row r="5" spans="1:256" s="285" customFormat="1">
      <c r="A5" s="817"/>
      <c r="B5" s="818" t="s">
        <v>288</v>
      </c>
      <c r="C5" s="819"/>
      <c r="D5" s="819"/>
      <c r="E5" s="820"/>
      <c r="F5" s="820"/>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821"/>
      <c r="BA5" s="821"/>
      <c r="BB5" s="821"/>
      <c r="BC5" s="821"/>
      <c r="BD5" s="821"/>
      <c r="BE5" s="821"/>
      <c r="BF5" s="821"/>
      <c r="BG5" s="821"/>
      <c r="BH5" s="821"/>
      <c r="BI5" s="821"/>
      <c r="BJ5" s="821"/>
      <c r="BK5" s="821"/>
      <c r="BL5" s="821"/>
      <c r="BM5" s="821"/>
      <c r="BN5" s="821"/>
      <c r="BO5" s="821"/>
      <c r="BP5" s="821"/>
      <c r="BQ5" s="821"/>
      <c r="BR5" s="821"/>
      <c r="BS5" s="821"/>
      <c r="BT5" s="821"/>
      <c r="BU5" s="821"/>
      <c r="BV5" s="821"/>
      <c r="BW5" s="821"/>
      <c r="BX5" s="821"/>
      <c r="BY5" s="821"/>
      <c r="BZ5" s="821"/>
      <c r="CA5" s="821"/>
      <c r="CB5" s="821"/>
      <c r="CC5" s="821"/>
      <c r="CD5" s="821"/>
      <c r="CE5" s="821"/>
      <c r="CF5" s="821"/>
      <c r="CG5" s="821"/>
      <c r="CH5" s="821"/>
      <c r="CI5" s="821"/>
      <c r="CJ5" s="821"/>
      <c r="CK5" s="821"/>
      <c r="CL5" s="821"/>
      <c r="CM5" s="821"/>
      <c r="CN5" s="821"/>
      <c r="CO5" s="821"/>
      <c r="CP5" s="821"/>
      <c r="CQ5" s="821"/>
      <c r="CR5" s="821"/>
      <c r="CS5" s="821"/>
      <c r="CT5" s="821"/>
      <c r="CU5" s="821"/>
      <c r="CV5" s="821"/>
      <c r="CW5" s="821"/>
      <c r="CX5" s="821"/>
      <c r="CY5" s="821"/>
      <c r="CZ5" s="821"/>
      <c r="DA5" s="821"/>
      <c r="DB5" s="821"/>
      <c r="DC5" s="821"/>
      <c r="DD5" s="821"/>
      <c r="DE5" s="821"/>
      <c r="DF5" s="821"/>
      <c r="DG5" s="821"/>
      <c r="DH5" s="821"/>
      <c r="DI5" s="821"/>
      <c r="DJ5" s="821"/>
      <c r="DK5" s="821"/>
      <c r="DL5" s="821"/>
      <c r="DM5" s="821"/>
      <c r="DN5" s="821"/>
      <c r="DO5" s="821"/>
      <c r="DP5" s="821"/>
      <c r="DQ5" s="821"/>
      <c r="DR5" s="821"/>
      <c r="DS5" s="821"/>
      <c r="DT5" s="821"/>
      <c r="DU5" s="821"/>
      <c r="DV5" s="821"/>
      <c r="DW5" s="821"/>
      <c r="DX5" s="821"/>
      <c r="DY5" s="821"/>
      <c r="DZ5" s="821"/>
      <c r="EA5" s="821"/>
      <c r="EB5" s="821"/>
      <c r="EC5" s="821"/>
      <c r="ED5" s="821"/>
      <c r="EE5" s="821"/>
      <c r="EF5" s="821"/>
      <c r="EG5" s="821"/>
      <c r="EH5" s="821"/>
      <c r="EI5" s="821"/>
      <c r="EJ5" s="821"/>
      <c r="EK5" s="821"/>
      <c r="EL5" s="821"/>
      <c r="EM5" s="821"/>
      <c r="EN5" s="821"/>
      <c r="EO5" s="821"/>
      <c r="EP5" s="821"/>
      <c r="EQ5" s="821"/>
      <c r="ER5" s="821"/>
      <c r="ES5" s="821"/>
      <c r="ET5" s="821"/>
      <c r="EU5" s="821"/>
      <c r="EV5" s="821"/>
      <c r="EW5" s="821"/>
      <c r="EX5" s="821"/>
      <c r="EY5" s="821"/>
      <c r="EZ5" s="821"/>
      <c r="FA5" s="821"/>
      <c r="FB5" s="821"/>
      <c r="FC5" s="821"/>
      <c r="FD5" s="821"/>
      <c r="FE5" s="821"/>
      <c r="FF5" s="821"/>
      <c r="FG5" s="821"/>
      <c r="FH5" s="821"/>
      <c r="FI5" s="821"/>
      <c r="FJ5" s="821"/>
      <c r="FK5" s="821"/>
      <c r="FL5" s="821"/>
      <c r="FM5" s="821"/>
      <c r="FN5" s="821"/>
      <c r="FO5" s="821"/>
      <c r="FP5" s="821"/>
      <c r="FQ5" s="821"/>
      <c r="FR5" s="821"/>
      <c r="FS5" s="821"/>
      <c r="FT5" s="821"/>
      <c r="FU5" s="821"/>
      <c r="FV5" s="821"/>
      <c r="FW5" s="821"/>
      <c r="FX5" s="821"/>
      <c r="FY5" s="821"/>
      <c r="FZ5" s="821"/>
      <c r="GA5" s="821"/>
      <c r="GB5" s="821"/>
      <c r="GC5" s="821"/>
      <c r="GD5" s="821"/>
      <c r="GE5" s="821"/>
      <c r="GF5" s="821"/>
      <c r="GG5" s="821"/>
      <c r="GH5" s="821"/>
      <c r="GI5" s="821"/>
      <c r="GJ5" s="821"/>
      <c r="GK5" s="821"/>
      <c r="GL5" s="821"/>
      <c r="GM5" s="821"/>
      <c r="GN5" s="821"/>
      <c r="GO5" s="821"/>
      <c r="GP5" s="821"/>
      <c r="GQ5" s="821"/>
      <c r="GR5" s="821"/>
      <c r="GS5" s="821"/>
      <c r="GT5" s="821"/>
      <c r="GU5" s="821"/>
      <c r="GV5" s="821"/>
      <c r="GW5" s="821"/>
      <c r="GX5" s="821"/>
      <c r="GY5" s="821"/>
      <c r="GZ5" s="821"/>
      <c r="HA5" s="821"/>
      <c r="HB5" s="821"/>
      <c r="HC5" s="821"/>
      <c r="HD5" s="821"/>
      <c r="HE5" s="821"/>
      <c r="HF5" s="821"/>
      <c r="HG5" s="821"/>
      <c r="HH5" s="821"/>
      <c r="HI5" s="821"/>
      <c r="HJ5" s="821"/>
      <c r="HK5" s="821"/>
      <c r="HL5" s="821"/>
      <c r="HM5" s="821"/>
      <c r="HN5" s="821"/>
      <c r="HO5" s="821"/>
      <c r="HP5" s="821"/>
      <c r="HQ5" s="821"/>
      <c r="HR5" s="821"/>
      <c r="HS5" s="821"/>
      <c r="HT5" s="821"/>
      <c r="HU5" s="821"/>
      <c r="HV5" s="821"/>
      <c r="HW5" s="821"/>
      <c r="HX5" s="821"/>
      <c r="HY5" s="821"/>
      <c r="HZ5" s="821"/>
      <c r="IA5" s="821"/>
      <c r="IB5" s="821"/>
      <c r="IC5" s="821"/>
      <c r="ID5" s="821"/>
      <c r="IE5" s="821"/>
      <c r="IF5" s="821"/>
      <c r="IG5" s="821"/>
      <c r="IH5" s="821"/>
      <c r="II5" s="821"/>
      <c r="IJ5" s="821"/>
      <c r="IK5" s="821"/>
      <c r="IL5" s="821"/>
      <c r="IM5" s="821"/>
      <c r="IN5" s="821"/>
      <c r="IO5" s="821"/>
      <c r="IP5" s="821"/>
      <c r="IQ5" s="821"/>
      <c r="IR5" s="821"/>
      <c r="IS5" s="821"/>
      <c r="IT5" s="821"/>
      <c r="IU5" s="821"/>
      <c r="IV5" s="821"/>
    </row>
    <row r="6" spans="1:256" s="811" customFormat="1" ht="25.5">
      <c r="A6" s="822"/>
      <c r="B6" s="823" t="s">
        <v>585</v>
      </c>
      <c r="C6" s="824"/>
      <c r="D6" s="824"/>
      <c r="E6" s="825"/>
      <c r="F6" s="825"/>
      <c r="G6" s="826"/>
      <c r="H6" s="827"/>
      <c r="I6" s="827"/>
    </row>
    <row r="7" spans="1:256" s="285" customFormat="1" ht="15">
      <c r="A7" s="4"/>
      <c r="B7" s="286"/>
      <c r="C7" s="280"/>
      <c r="D7" s="535"/>
      <c r="E7" s="397"/>
      <c r="F7" s="280"/>
      <c r="G7" s="281"/>
      <c r="H7" s="282"/>
      <c r="I7" s="283"/>
      <c r="J7" s="284"/>
      <c r="K7" s="284"/>
    </row>
    <row r="8" spans="1:256" s="6" customFormat="1">
      <c r="A8" s="418" t="s">
        <v>25</v>
      </c>
      <c r="B8" s="419" t="s">
        <v>26</v>
      </c>
      <c r="C8" s="506" t="s">
        <v>11</v>
      </c>
      <c r="D8" s="507" t="s">
        <v>27</v>
      </c>
      <c r="E8" s="420" t="s">
        <v>28</v>
      </c>
      <c r="F8" s="421" t="s">
        <v>29</v>
      </c>
      <c r="G8" s="142"/>
    </row>
    <row r="9" spans="1:256">
      <c r="A9" s="769"/>
      <c r="B9" s="828"/>
      <c r="C9" s="508"/>
      <c r="D9" s="508"/>
      <c r="E9" s="638"/>
      <c r="F9" s="638"/>
    </row>
    <row r="10" spans="1:256" s="833" customFormat="1" ht="51">
      <c r="A10" s="575">
        <f>COUNT($A$9:A9)+1</f>
        <v>1</v>
      </c>
      <c r="B10" s="1175" t="s">
        <v>628</v>
      </c>
      <c r="C10" s="1176" t="s">
        <v>627</v>
      </c>
      <c r="D10" s="1177">
        <v>91</v>
      </c>
      <c r="E10" s="1178"/>
      <c r="F10" s="1179">
        <f t="shared" ref="F10:F32" si="0">D10*E10</f>
        <v>0</v>
      </c>
      <c r="G10" s="831"/>
    </row>
    <row r="11" spans="1:256" s="833" customFormat="1">
      <c r="A11" s="575"/>
      <c r="B11" s="829"/>
      <c r="C11" s="830"/>
      <c r="D11" s="831"/>
      <c r="E11" s="857"/>
      <c r="F11" s="832">
        <f t="shared" si="0"/>
        <v>0</v>
      </c>
      <c r="G11" s="831"/>
    </row>
    <row r="12" spans="1:256" s="189" customFormat="1" ht="51">
      <c r="A12" s="575">
        <f>COUNT($A$9:A11)+1</f>
        <v>2</v>
      </c>
      <c r="B12" s="428" t="s">
        <v>275</v>
      </c>
      <c r="C12" s="491" t="s">
        <v>276</v>
      </c>
      <c r="D12" s="727">
        <v>38</v>
      </c>
      <c r="E12" s="858"/>
      <c r="F12" s="832">
        <f t="shared" si="0"/>
        <v>0</v>
      </c>
    </row>
    <row r="13" spans="1:256">
      <c r="A13" s="575"/>
      <c r="B13" s="835"/>
      <c r="C13" s="491"/>
      <c r="D13" s="727"/>
      <c r="E13" s="858"/>
      <c r="F13" s="832">
        <f t="shared" si="0"/>
        <v>0</v>
      </c>
    </row>
    <row r="14" spans="1:256" ht="51">
      <c r="A14" s="575">
        <f>COUNT($A$9:A13)+1</f>
        <v>3</v>
      </c>
      <c r="B14" s="1175" t="s">
        <v>626</v>
      </c>
      <c r="C14" s="1176" t="s">
        <v>627</v>
      </c>
      <c r="D14" s="1177">
        <v>65</v>
      </c>
      <c r="E14" s="1178"/>
      <c r="F14" s="1179">
        <f t="shared" si="0"/>
        <v>0</v>
      </c>
    </row>
    <row r="15" spans="1:256">
      <c r="A15" s="575"/>
      <c r="B15" s="836"/>
      <c r="C15" s="491"/>
      <c r="D15" s="837"/>
      <c r="E15" s="405"/>
      <c r="F15" s="832">
        <f t="shared" si="0"/>
        <v>0</v>
      </c>
    </row>
    <row r="16" spans="1:256" s="840" customFormat="1" ht="51.75" customHeight="1">
      <c r="A16" s="575">
        <f>COUNT($A$9:A15)+1</f>
        <v>4</v>
      </c>
      <c r="B16" s="1180" t="s">
        <v>629</v>
      </c>
      <c r="C16" s="838"/>
      <c r="D16" s="839"/>
      <c r="E16" s="859"/>
      <c r="F16" s="832">
        <f t="shared" si="0"/>
        <v>0</v>
      </c>
    </row>
    <row r="17" spans="1:8" s="840" customFormat="1" ht="12.75" customHeight="1">
      <c r="A17" s="575"/>
      <c r="B17" s="841" t="s">
        <v>277</v>
      </c>
      <c r="C17" s="838" t="s">
        <v>146</v>
      </c>
      <c r="D17" s="839">
        <v>5.5</v>
      </c>
      <c r="E17" s="859"/>
      <c r="F17" s="832">
        <f t="shared" si="0"/>
        <v>0</v>
      </c>
    </row>
    <row r="18" spans="1:8" s="840" customFormat="1" ht="25.5">
      <c r="A18" s="575"/>
      <c r="B18" s="842" t="s">
        <v>278</v>
      </c>
      <c r="C18" s="838" t="s">
        <v>139</v>
      </c>
      <c r="D18" s="839">
        <v>33</v>
      </c>
      <c r="E18" s="859"/>
      <c r="F18" s="832">
        <f t="shared" si="0"/>
        <v>0</v>
      </c>
    </row>
    <row r="19" spans="1:8" s="840" customFormat="1" ht="14.25">
      <c r="A19" s="575"/>
      <c r="B19" s="841" t="s">
        <v>279</v>
      </c>
      <c r="C19" s="838" t="s">
        <v>139</v>
      </c>
      <c r="D19" s="839">
        <v>33</v>
      </c>
      <c r="E19" s="859"/>
      <c r="F19" s="832">
        <f t="shared" si="0"/>
        <v>0</v>
      </c>
    </row>
    <row r="20" spans="1:8" s="840" customFormat="1" ht="14.25">
      <c r="A20" s="575"/>
      <c r="B20" s="842" t="s">
        <v>280</v>
      </c>
      <c r="C20" s="843" t="s">
        <v>276</v>
      </c>
      <c r="D20" s="831">
        <v>6</v>
      </c>
      <c r="E20" s="858"/>
      <c r="F20" s="832">
        <f t="shared" si="0"/>
        <v>0</v>
      </c>
    </row>
    <row r="21" spans="1:8" s="844" customFormat="1" ht="54.75" customHeight="1">
      <c r="A21" s="575"/>
      <c r="B21" s="842" t="s">
        <v>281</v>
      </c>
      <c r="C21" s="843" t="s">
        <v>276</v>
      </c>
      <c r="D21" s="831">
        <v>19</v>
      </c>
      <c r="E21" s="858"/>
      <c r="F21" s="832">
        <f t="shared" si="0"/>
        <v>0</v>
      </c>
    </row>
    <row r="22" spans="1:8" s="844" customFormat="1" ht="12.75" customHeight="1">
      <c r="A22" s="575"/>
      <c r="B22" s="842"/>
      <c r="C22" s="843"/>
      <c r="D22" s="831"/>
      <c r="E22" s="858"/>
      <c r="F22" s="832">
        <f t="shared" si="0"/>
        <v>0</v>
      </c>
    </row>
    <row r="23" spans="1:8" s="833" customFormat="1" ht="25.5">
      <c r="A23" s="575">
        <f>COUNT($A$9:A22)+1</f>
        <v>5</v>
      </c>
      <c r="B23" s="751" t="s">
        <v>282</v>
      </c>
      <c r="C23" s="491" t="s">
        <v>139</v>
      </c>
      <c r="D23" s="489">
        <v>3</v>
      </c>
      <c r="E23" s="860"/>
      <c r="F23" s="832">
        <f t="shared" si="0"/>
        <v>0</v>
      </c>
      <c r="G23" s="831"/>
    </row>
    <row r="24" spans="1:8" s="833" customFormat="1">
      <c r="A24" s="575"/>
      <c r="B24" s="829"/>
      <c r="C24" s="830"/>
      <c r="D24" s="831"/>
      <c r="E24" s="857"/>
      <c r="F24" s="832">
        <f t="shared" si="0"/>
        <v>0</v>
      </c>
      <c r="G24" s="831"/>
    </row>
    <row r="25" spans="1:8" s="833" customFormat="1" ht="25.5">
      <c r="A25" s="575">
        <f>COUNT($A$9:A24)+1</f>
        <v>6</v>
      </c>
      <c r="B25" s="845" t="s">
        <v>283</v>
      </c>
      <c r="C25" s="846" t="s">
        <v>139</v>
      </c>
      <c r="D25" s="831">
        <v>60</v>
      </c>
      <c r="E25" s="857"/>
      <c r="F25" s="832">
        <f t="shared" si="0"/>
        <v>0</v>
      </c>
      <c r="G25" s="847"/>
    </row>
    <row r="26" spans="1:8" s="840" customFormat="1">
      <c r="A26" s="575"/>
      <c r="B26" s="848"/>
      <c r="C26" s="846"/>
      <c r="D26" s="831"/>
      <c r="E26" s="857"/>
      <c r="F26" s="832">
        <f t="shared" si="0"/>
        <v>0</v>
      </c>
      <c r="G26" s="844"/>
    </row>
    <row r="27" spans="1:8" s="840" customFormat="1">
      <c r="A27" s="575">
        <f>COUNT($A$9:A26)+1</f>
        <v>7</v>
      </c>
      <c r="B27" s="845" t="s">
        <v>284</v>
      </c>
      <c r="C27" s="846" t="s">
        <v>102</v>
      </c>
      <c r="D27" s="831">
        <v>3</v>
      </c>
      <c r="E27" s="857"/>
      <c r="F27" s="832">
        <f t="shared" si="0"/>
        <v>0</v>
      </c>
      <c r="G27" s="844"/>
    </row>
    <row r="28" spans="1:8" s="840" customFormat="1">
      <c r="A28" s="575"/>
      <c r="B28" s="848"/>
      <c r="C28" s="846"/>
      <c r="D28" s="831"/>
      <c r="E28" s="857"/>
      <c r="F28" s="832">
        <f t="shared" si="0"/>
        <v>0</v>
      </c>
      <c r="G28" s="844"/>
    </row>
    <row r="29" spans="1:8" s="833" customFormat="1" ht="14.25">
      <c r="A29" s="575">
        <f>COUNT($A$9:A28)+1</f>
        <v>8</v>
      </c>
      <c r="B29" s="848" t="s">
        <v>285</v>
      </c>
      <c r="C29" s="846" t="s">
        <v>139</v>
      </c>
      <c r="D29" s="831">
        <v>15</v>
      </c>
      <c r="E29" s="857"/>
      <c r="F29" s="832">
        <f t="shared" si="0"/>
        <v>0</v>
      </c>
      <c r="G29" s="849"/>
    </row>
    <row r="30" spans="1:8" s="833" customFormat="1">
      <c r="A30" s="575"/>
      <c r="B30" s="848"/>
      <c r="C30" s="846"/>
      <c r="D30" s="831"/>
      <c r="E30" s="857"/>
      <c r="F30" s="832">
        <f t="shared" si="0"/>
        <v>0</v>
      </c>
      <c r="G30" s="847"/>
    </row>
    <row r="31" spans="1:8" s="189" customFormat="1" ht="25.5">
      <c r="A31" s="575">
        <f>COUNT($A$9:A30)+1</f>
        <v>9</v>
      </c>
      <c r="B31" s="680" t="s">
        <v>286</v>
      </c>
      <c r="C31" s="637"/>
      <c r="D31" s="508"/>
      <c r="E31" s="399"/>
      <c r="F31" s="832">
        <f t="shared" si="0"/>
        <v>0</v>
      </c>
      <c r="H31" s="850"/>
    </row>
    <row r="32" spans="1:8" s="189" customFormat="1">
      <c r="A32" s="575"/>
      <c r="B32" s="739" t="s">
        <v>287</v>
      </c>
      <c r="C32" s="637" t="s">
        <v>102</v>
      </c>
      <c r="D32" s="508">
        <v>3</v>
      </c>
      <c r="E32" s="399"/>
      <c r="F32" s="832">
        <f t="shared" si="0"/>
        <v>0</v>
      </c>
    </row>
    <row r="33" spans="1:244" s="6" customFormat="1">
      <c r="A33" s="575"/>
      <c r="B33" s="659"/>
      <c r="C33" s="510"/>
      <c r="D33" s="508"/>
      <c r="E33" s="806"/>
      <c r="F33" s="793"/>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row>
    <row r="34" spans="1:244" s="552" customFormat="1">
      <c r="A34" s="575">
        <f>COUNT($A$9:A33)+1</f>
        <v>10</v>
      </c>
      <c r="B34" s="251" t="s">
        <v>24</v>
      </c>
      <c r="C34" s="273"/>
      <c r="D34" s="513">
        <v>0.05</v>
      </c>
      <c r="E34" s="253"/>
      <c r="F34" s="396">
        <f>SUM(F10:F32)*D34</f>
        <v>0</v>
      </c>
    </row>
    <row r="35" spans="1:244">
      <c r="A35" s="851"/>
      <c r="B35" s="659"/>
      <c r="C35" s="852"/>
      <c r="D35" s="852"/>
      <c r="E35" s="853"/>
      <c r="F35" s="854"/>
    </row>
    <row r="36" spans="1:244" ht="13.5" thickBot="1">
      <c r="A36" s="685"/>
      <c r="B36" s="78" t="str">
        <f>$B$1&amp;" skupaj:"</f>
        <v>KERAMIKA  skupaj:</v>
      </c>
      <c r="C36" s="686"/>
      <c r="D36" s="687"/>
      <c r="E36" s="688">
        <v>0</v>
      </c>
      <c r="F36" s="689">
        <f>SUM(F10:F34)</f>
        <v>0</v>
      </c>
    </row>
    <row r="37" spans="1:244" ht="13.5" thickTop="1">
      <c r="A37" s="3"/>
      <c r="B37" s="855"/>
      <c r="C37" s="508"/>
      <c r="D37" s="508"/>
      <c r="E37" s="157"/>
      <c r="F37" s="856"/>
    </row>
    <row r="94" spans="1:2">
      <c r="A94" s="773"/>
      <c r="B94" s="774"/>
    </row>
  </sheetData>
  <sheetProtection password="C508" sheet="1" objects="1" scenarios="1" selectLockedCells="1"/>
  <protectedRanges>
    <protectedRange sqref="G17:G22" name="Range2_1_1_2"/>
    <protectedRange sqref="E17:E22" name="Range1_1_1_2"/>
  </protectedRanges>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9.xml><?xml version="1.0" encoding="utf-8"?>
<worksheet xmlns="http://schemas.openxmlformats.org/spreadsheetml/2006/main" xmlns:r="http://schemas.openxmlformats.org/officeDocument/2006/relationships">
  <sheetPr>
    <tabColor rgb="FFFFC000"/>
  </sheetPr>
  <dimension ref="A1:IV94"/>
  <sheetViews>
    <sheetView showZeros="0" view="pageBreakPreview" zoomScaleNormal="100" zoomScaleSheetLayoutView="100" workbookViewId="0">
      <selection activeCell="E12" sqref="E12"/>
    </sheetView>
  </sheetViews>
  <sheetFormatPr defaultRowHeight="12.75"/>
  <cols>
    <col min="1" max="1" width="6.28515625" style="870" customWidth="1"/>
    <col min="2" max="2" width="43.85546875" style="805" customWidth="1"/>
    <col min="3" max="3" width="4.7109375" style="804" customWidth="1"/>
    <col min="4" max="4" width="9.5703125" style="504" customWidth="1"/>
    <col min="5" max="5" width="11.5703125" style="638" customWidth="1"/>
    <col min="6" max="6" width="13" style="638" customWidth="1"/>
    <col min="7" max="16384" width="9.140625" style="189"/>
  </cols>
  <sheetData>
    <row r="1" spans="1:256" s="285" customFormat="1">
      <c r="A1" s="277" t="s">
        <v>8</v>
      </c>
      <c r="B1" s="278" t="s">
        <v>65</v>
      </c>
      <c r="C1" s="280"/>
      <c r="D1" s="535"/>
      <c r="E1" s="397"/>
      <c r="F1" s="280"/>
      <c r="G1" s="281"/>
      <c r="H1" s="282"/>
      <c r="I1" s="283"/>
      <c r="J1" s="284"/>
      <c r="K1" s="284"/>
    </row>
    <row r="2" spans="1:256" s="285" customFormat="1">
      <c r="A2" s="277"/>
      <c r="B2" s="278"/>
      <c r="C2" s="280"/>
      <c r="D2" s="535"/>
      <c r="E2" s="397"/>
      <c r="F2" s="280"/>
      <c r="G2" s="281"/>
      <c r="H2" s="282"/>
      <c r="I2" s="283"/>
      <c r="J2" s="284"/>
      <c r="K2" s="284"/>
    </row>
    <row r="3" spans="1:256" s="131" customFormat="1" ht="12.75" customHeight="1">
      <c r="A3" s="861"/>
      <c r="B3" s="862" t="s">
        <v>15</v>
      </c>
      <c r="C3" s="863"/>
      <c r="D3" s="864"/>
      <c r="E3" s="865"/>
      <c r="F3" s="865"/>
      <c r="G3" s="866"/>
    </row>
    <row r="4" spans="1:256" s="285" customFormat="1" ht="25.5">
      <c r="A4" s="817"/>
      <c r="B4" s="665" t="s">
        <v>586</v>
      </c>
      <c r="C4" s="710"/>
      <c r="D4" s="710"/>
      <c r="E4" s="711"/>
      <c r="F4" s="71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21"/>
      <c r="BJ4" s="821"/>
      <c r="BK4" s="821"/>
      <c r="BL4" s="821"/>
      <c r="BM4" s="821"/>
      <c r="BN4" s="821"/>
      <c r="BO4" s="821"/>
      <c r="BP4" s="821"/>
      <c r="BQ4" s="821"/>
      <c r="BR4" s="821"/>
      <c r="BS4" s="821"/>
      <c r="BT4" s="821"/>
      <c r="BU4" s="821"/>
      <c r="BV4" s="821"/>
      <c r="BW4" s="821"/>
      <c r="BX4" s="821"/>
      <c r="BY4" s="821"/>
      <c r="BZ4" s="821"/>
      <c r="CA4" s="821"/>
      <c r="CB4" s="821"/>
      <c r="CC4" s="821"/>
      <c r="CD4" s="821"/>
      <c r="CE4" s="821"/>
      <c r="CF4" s="821"/>
      <c r="CG4" s="821"/>
      <c r="CH4" s="821"/>
      <c r="CI4" s="821"/>
      <c r="CJ4" s="821"/>
      <c r="CK4" s="821"/>
      <c r="CL4" s="821"/>
      <c r="CM4" s="821"/>
      <c r="CN4" s="821"/>
      <c r="CO4" s="821"/>
      <c r="CP4" s="821"/>
      <c r="CQ4" s="821"/>
      <c r="CR4" s="821"/>
      <c r="CS4" s="821"/>
      <c r="CT4" s="821"/>
      <c r="CU4" s="821"/>
      <c r="CV4" s="821"/>
      <c r="CW4" s="821"/>
      <c r="CX4" s="821"/>
      <c r="CY4" s="821"/>
      <c r="CZ4" s="821"/>
      <c r="DA4" s="821"/>
      <c r="DB4" s="821"/>
      <c r="DC4" s="821"/>
      <c r="DD4" s="821"/>
      <c r="DE4" s="821"/>
      <c r="DF4" s="821"/>
      <c r="DG4" s="821"/>
      <c r="DH4" s="821"/>
      <c r="DI4" s="821"/>
      <c r="DJ4" s="821"/>
      <c r="DK4" s="821"/>
      <c r="DL4" s="821"/>
      <c r="DM4" s="821"/>
      <c r="DN4" s="821"/>
      <c r="DO4" s="821"/>
      <c r="DP4" s="821"/>
      <c r="DQ4" s="821"/>
      <c r="DR4" s="821"/>
      <c r="DS4" s="821"/>
      <c r="DT4" s="821"/>
      <c r="DU4" s="821"/>
      <c r="DV4" s="821"/>
      <c r="DW4" s="821"/>
      <c r="DX4" s="821"/>
      <c r="DY4" s="821"/>
      <c r="DZ4" s="821"/>
      <c r="EA4" s="821"/>
      <c r="EB4" s="821"/>
      <c r="EC4" s="821"/>
      <c r="ED4" s="821"/>
      <c r="EE4" s="821"/>
      <c r="EF4" s="821"/>
      <c r="EG4" s="821"/>
      <c r="EH4" s="821"/>
      <c r="EI4" s="821"/>
      <c r="EJ4" s="821"/>
      <c r="EK4" s="821"/>
      <c r="EL4" s="821"/>
      <c r="EM4" s="821"/>
      <c r="EN4" s="821"/>
      <c r="EO4" s="821"/>
      <c r="EP4" s="821"/>
      <c r="EQ4" s="821"/>
      <c r="ER4" s="821"/>
      <c r="ES4" s="821"/>
      <c r="ET4" s="821"/>
      <c r="EU4" s="821"/>
      <c r="EV4" s="821"/>
      <c r="EW4" s="821"/>
      <c r="EX4" s="821"/>
      <c r="EY4" s="821"/>
      <c r="EZ4" s="821"/>
      <c r="FA4" s="821"/>
      <c r="FB4" s="821"/>
      <c r="FC4" s="821"/>
      <c r="FD4" s="821"/>
      <c r="FE4" s="821"/>
      <c r="FF4" s="821"/>
      <c r="FG4" s="821"/>
      <c r="FH4" s="821"/>
      <c r="FI4" s="821"/>
      <c r="FJ4" s="821"/>
      <c r="FK4" s="821"/>
      <c r="FL4" s="821"/>
      <c r="FM4" s="821"/>
      <c r="FN4" s="821"/>
      <c r="FO4" s="821"/>
      <c r="FP4" s="821"/>
      <c r="FQ4" s="821"/>
      <c r="FR4" s="821"/>
      <c r="FS4" s="821"/>
      <c r="FT4" s="821"/>
      <c r="FU4" s="821"/>
      <c r="FV4" s="821"/>
      <c r="FW4" s="821"/>
      <c r="FX4" s="821"/>
      <c r="FY4" s="821"/>
      <c r="FZ4" s="821"/>
      <c r="GA4" s="821"/>
      <c r="GB4" s="821"/>
      <c r="GC4" s="821"/>
      <c r="GD4" s="821"/>
      <c r="GE4" s="821"/>
      <c r="GF4" s="821"/>
      <c r="GG4" s="821"/>
      <c r="GH4" s="821"/>
      <c r="GI4" s="821"/>
      <c r="GJ4" s="821"/>
      <c r="GK4" s="821"/>
      <c r="GL4" s="821"/>
      <c r="GM4" s="821"/>
      <c r="GN4" s="821"/>
      <c r="GO4" s="821"/>
      <c r="GP4" s="821"/>
      <c r="GQ4" s="821"/>
      <c r="GR4" s="821"/>
      <c r="GS4" s="821"/>
      <c r="GT4" s="821"/>
      <c r="GU4" s="821"/>
      <c r="GV4" s="821"/>
      <c r="GW4" s="821"/>
      <c r="GX4" s="821"/>
      <c r="GY4" s="821"/>
      <c r="GZ4" s="821"/>
      <c r="HA4" s="821"/>
      <c r="HB4" s="821"/>
      <c r="HC4" s="821"/>
      <c r="HD4" s="821"/>
      <c r="HE4" s="821"/>
      <c r="HF4" s="821"/>
      <c r="HG4" s="821"/>
      <c r="HH4" s="821"/>
      <c r="HI4" s="821"/>
      <c r="HJ4" s="821"/>
      <c r="HK4" s="821"/>
      <c r="HL4" s="821"/>
      <c r="HM4" s="821"/>
      <c r="HN4" s="821"/>
      <c r="HO4" s="821"/>
      <c r="HP4" s="821"/>
      <c r="HQ4" s="821"/>
      <c r="HR4" s="821"/>
      <c r="HS4" s="821"/>
      <c r="HT4" s="821"/>
      <c r="HU4" s="821"/>
      <c r="HV4" s="821"/>
      <c r="HW4" s="821"/>
      <c r="HX4" s="821"/>
      <c r="HY4" s="821"/>
      <c r="HZ4" s="821"/>
      <c r="IA4" s="821"/>
      <c r="IB4" s="821"/>
      <c r="IC4" s="821"/>
      <c r="ID4" s="821"/>
      <c r="IE4" s="821"/>
      <c r="IF4" s="821"/>
      <c r="IG4" s="821"/>
      <c r="IH4" s="821"/>
      <c r="II4" s="821"/>
      <c r="IJ4" s="821"/>
      <c r="IK4" s="821"/>
      <c r="IL4" s="821"/>
      <c r="IM4" s="821"/>
      <c r="IN4" s="821"/>
      <c r="IO4" s="821"/>
      <c r="IP4" s="821"/>
      <c r="IQ4" s="821"/>
      <c r="IR4" s="821"/>
      <c r="IS4" s="821"/>
      <c r="IT4" s="821"/>
      <c r="IU4" s="821"/>
      <c r="IV4" s="821"/>
    </row>
    <row r="5" spans="1:256" s="285" customFormat="1">
      <c r="A5" s="817"/>
      <c r="B5" s="665" t="s">
        <v>288</v>
      </c>
      <c r="C5" s="710"/>
      <c r="D5" s="710"/>
      <c r="E5" s="711"/>
      <c r="F5" s="711"/>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821"/>
      <c r="BA5" s="821"/>
      <c r="BB5" s="821"/>
      <c r="BC5" s="821"/>
      <c r="BD5" s="821"/>
      <c r="BE5" s="821"/>
      <c r="BF5" s="821"/>
      <c r="BG5" s="821"/>
      <c r="BH5" s="821"/>
      <c r="BI5" s="821"/>
      <c r="BJ5" s="821"/>
      <c r="BK5" s="821"/>
      <c r="BL5" s="821"/>
      <c r="BM5" s="821"/>
      <c r="BN5" s="821"/>
      <c r="BO5" s="821"/>
      <c r="BP5" s="821"/>
      <c r="BQ5" s="821"/>
      <c r="BR5" s="821"/>
      <c r="BS5" s="821"/>
      <c r="BT5" s="821"/>
      <c r="BU5" s="821"/>
      <c r="BV5" s="821"/>
      <c r="BW5" s="821"/>
      <c r="BX5" s="821"/>
      <c r="BY5" s="821"/>
      <c r="BZ5" s="821"/>
      <c r="CA5" s="821"/>
      <c r="CB5" s="821"/>
      <c r="CC5" s="821"/>
      <c r="CD5" s="821"/>
      <c r="CE5" s="821"/>
      <c r="CF5" s="821"/>
      <c r="CG5" s="821"/>
      <c r="CH5" s="821"/>
      <c r="CI5" s="821"/>
      <c r="CJ5" s="821"/>
      <c r="CK5" s="821"/>
      <c r="CL5" s="821"/>
      <c r="CM5" s="821"/>
      <c r="CN5" s="821"/>
      <c r="CO5" s="821"/>
      <c r="CP5" s="821"/>
      <c r="CQ5" s="821"/>
      <c r="CR5" s="821"/>
      <c r="CS5" s="821"/>
      <c r="CT5" s="821"/>
      <c r="CU5" s="821"/>
      <c r="CV5" s="821"/>
      <c r="CW5" s="821"/>
      <c r="CX5" s="821"/>
      <c r="CY5" s="821"/>
      <c r="CZ5" s="821"/>
      <c r="DA5" s="821"/>
      <c r="DB5" s="821"/>
      <c r="DC5" s="821"/>
      <c r="DD5" s="821"/>
      <c r="DE5" s="821"/>
      <c r="DF5" s="821"/>
      <c r="DG5" s="821"/>
      <c r="DH5" s="821"/>
      <c r="DI5" s="821"/>
      <c r="DJ5" s="821"/>
      <c r="DK5" s="821"/>
      <c r="DL5" s="821"/>
      <c r="DM5" s="821"/>
      <c r="DN5" s="821"/>
      <c r="DO5" s="821"/>
      <c r="DP5" s="821"/>
      <c r="DQ5" s="821"/>
      <c r="DR5" s="821"/>
      <c r="DS5" s="821"/>
      <c r="DT5" s="821"/>
      <c r="DU5" s="821"/>
      <c r="DV5" s="821"/>
      <c r="DW5" s="821"/>
      <c r="DX5" s="821"/>
      <c r="DY5" s="821"/>
      <c r="DZ5" s="821"/>
      <c r="EA5" s="821"/>
      <c r="EB5" s="821"/>
      <c r="EC5" s="821"/>
      <c r="ED5" s="821"/>
      <c r="EE5" s="821"/>
      <c r="EF5" s="821"/>
      <c r="EG5" s="821"/>
      <c r="EH5" s="821"/>
      <c r="EI5" s="821"/>
      <c r="EJ5" s="821"/>
      <c r="EK5" s="821"/>
      <c r="EL5" s="821"/>
      <c r="EM5" s="821"/>
      <c r="EN5" s="821"/>
      <c r="EO5" s="821"/>
      <c r="EP5" s="821"/>
      <c r="EQ5" s="821"/>
      <c r="ER5" s="821"/>
      <c r="ES5" s="821"/>
      <c r="ET5" s="821"/>
      <c r="EU5" s="821"/>
      <c r="EV5" s="821"/>
      <c r="EW5" s="821"/>
      <c r="EX5" s="821"/>
      <c r="EY5" s="821"/>
      <c r="EZ5" s="821"/>
      <c r="FA5" s="821"/>
      <c r="FB5" s="821"/>
      <c r="FC5" s="821"/>
      <c r="FD5" s="821"/>
      <c r="FE5" s="821"/>
      <c r="FF5" s="821"/>
      <c r="FG5" s="821"/>
      <c r="FH5" s="821"/>
      <c r="FI5" s="821"/>
      <c r="FJ5" s="821"/>
      <c r="FK5" s="821"/>
      <c r="FL5" s="821"/>
      <c r="FM5" s="821"/>
      <c r="FN5" s="821"/>
      <c r="FO5" s="821"/>
      <c r="FP5" s="821"/>
      <c r="FQ5" s="821"/>
      <c r="FR5" s="821"/>
      <c r="FS5" s="821"/>
      <c r="FT5" s="821"/>
      <c r="FU5" s="821"/>
      <c r="FV5" s="821"/>
      <c r="FW5" s="821"/>
      <c r="FX5" s="821"/>
      <c r="FY5" s="821"/>
      <c r="FZ5" s="821"/>
      <c r="GA5" s="821"/>
      <c r="GB5" s="821"/>
      <c r="GC5" s="821"/>
      <c r="GD5" s="821"/>
      <c r="GE5" s="821"/>
      <c r="GF5" s="821"/>
      <c r="GG5" s="821"/>
      <c r="GH5" s="821"/>
      <c r="GI5" s="821"/>
      <c r="GJ5" s="821"/>
      <c r="GK5" s="821"/>
      <c r="GL5" s="821"/>
      <c r="GM5" s="821"/>
      <c r="GN5" s="821"/>
      <c r="GO5" s="821"/>
      <c r="GP5" s="821"/>
      <c r="GQ5" s="821"/>
      <c r="GR5" s="821"/>
      <c r="GS5" s="821"/>
      <c r="GT5" s="821"/>
      <c r="GU5" s="821"/>
      <c r="GV5" s="821"/>
      <c r="GW5" s="821"/>
      <c r="GX5" s="821"/>
      <c r="GY5" s="821"/>
      <c r="GZ5" s="821"/>
      <c r="HA5" s="821"/>
      <c r="HB5" s="821"/>
      <c r="HC5" s="821"/>
      <c r="HD5" s="821"/>
      <c r="HE5" s="821"/>
      <c r="HF5" s="821"/>
      <c r="HG5" s="821"/>
      <c r="HH5" s="821"/>
      <c r="HI5" s="821"/>
      <c r="HJ5" s="821"/>
      <c r="HK5" s="821"/>
      <c r="HL5" s="821"/>
      <c r="HM5" s="821"/>
      <c r="HN5" s="821"/>
      <c r="HO5" s="821"/>
      <c r="HP5" s="821"/>
      <c r="HQ5" s="821"/>
      <c r="HR5" s="821"/>
      <c r="HS5" s="821"/>
      <c r="HT5" s="821"/>
      <c r="HU5" s="821"/>
      <c r="HV5" s="821"/>
      <c r="HW5" s="821"/>
      <c r="HX5" s="821"/>
      <c r="HY5" s="821"/>
      <c r="HZ5" s="821"/>
      <c r="IA5" s="821"/>
      <c r="IB5" s="821"/>
      <c r="IC5" s="821"/>
      <c r="ID5" s="821"/>
      <c r="IE5" s="821"/>
      <c r="IF5" s="821"/>
      <c r="IG5" s="821"/>
      <c r="IH5" s="821"/>
      <c r="II5" s="821"/>
      <c r="IJ5" s="821"/>
      <c r="IK5" s="821"/>
      <c r="IL5" s="821"/>
      <c r="IM5" s="821"/>
      <c r="IN5" s="821"/>
      <c r="IO5" s="821"/>
      <c r="IP5" s="821"/>
      <c r="IQ5" s="821"/>
      <c r="IR5" s="821"/>
      <c r="IS5" s="821"/>
      <c r="IT5" s="821"/>
      <c r="IU5" s="821"/>
      <c r="IV5" s="821"/>
    </row>
    <row r="6" spans="1:256" s="1" customFormat="1" ht="25.5">
      <c r="A6" s="4"/>
      <c r="B6" s="88" t="s">
        <v>585</v>
      </c>
      <c r="C6" s="712"/>
      <c r="D6" s="712"/>
      <c r="E6" s="713"/>
      <c r="F6" s="713"/>
      <c r="G6" s="867"/>
      <c r="H6" s="728"/>
      <c r="I6" s="728"/>
    </row>
    <row r="7" spans="1:256" s="285" customFormat="1" ht="15">
      <c r="A7" s="4"/>
      <c r="B7" s="286"/>
      <c r="C7" s="280"/>
      <c r="D7" s="535"/>
      <c r="E7" s="397"/>
      <c r="F7" s="280"/>
      <c r="G7" s="281"/>
      <c r="H7" s="282"/>
      <c r="I7" s="283"/>
      <c r="J7" s="284"/>
      <c r="K7" s="284"/>
    </row>
    <row r="8" spans="1:256" s="6" customFormat="1">
      <c r="A8" s="418" t="s">
        <v>25</v>
      </c>
      <c r="B8" s="419" t="s">
        <v>26</v>
      </c>
      <c r="C8" s="506" t="s">
        <v>11</v>
      </c>
      <c r="D8" s="507" t="s">
        <v>27</v>
      </c>
      <c r="E8" s="420" t="s">
        <v>28</v>
      </c>
      <c r="F8" s="421" t="s">
        <v>29</v>
      </c>
      <c r="G8" s="142"/>
    </row>
    <row r="9" spans="1:256">
      <c r="A9" s="257"/>
      <c r="B9" s="821"/>
      <c r="C9" s="491"/>
      <c r="D9" s="508"/>
      <c r="E9" s="793"/>
      <c r="F9" s="793">
        <f>+D9*E9</f>
        <v>0</v>
      </c>
    </row>
    <row r="10" spans="1:256" s="1" customFormat="1" ht="51">
      <c r="A10" s="328">
        <f>COUNT($A$1:A9)+1</f>
        <v>1</v>
      </c>
      <c r="B10" s="1181" t="s">
        <v>630</v>
      </c>
      <c r="C10" s="1182" t="s">
        <v>631</v>
      </c>
      <c r="D10" s="1183">
        <v>172</v>
      </c>
      <c r="E10" s="1184"/>
      <c r="F10" s="1185">
        <f>D10*E10</f>
        <v>0</v>
      </c>
    </row>
    <row r="11" spans="1:256" s="1" customFormat="1">
      <c r="A11" s="328"/>
      <c r="B11" s="422"/>
      <c r="C11" s="637"/>
      <c r="D11" s="727"/>
      <c r="E11" s="858"/>
      <c r="F11" s="423">
        <f t="shared" ref="F11:F14" si="0">D11*E11</f>
        <v>0</v>
      </c>
    </row>
    <row r="12" spans="1:256" s="1" customFormat="1" ht="39.75" customHeight="1">
      <c r="A12" s="328">
        <f>COUNT($A$1:A11)+1</f>
        <v>2</v>
      </c>
      <c r="B12" s="422" t="s">
        <v>515</v>
      </c>
      <c r="C12" s="491" t="s">
        <v>139</v>
      </c>
      <c r="D12" s="727">
        <v>175</v>
      </c>
      <c r="E12" s="858"/>
      <c r="F12" s="423">
        <f t="shared" si="0"/>
        <v>0</v>
      </c>
    </row>
    <row r="13" spans="1:256" s="1" customFormat="1">
      <c r="A13" s="868"/>
      <c r="B13" s="428"/>
      <c r="C13" s="82"/>
      <c r="D13" s="727"/>
      <c r="E13" s="858"/>
      <c r="F13" s="423">
        <f t="shared" si="0"/>
        <v>0</v>
      </c>
    </row>
    <row r="14" spans="1:256" ht="25.5">
      <c r="A14" s="328">
        <f>COUNT($A$1:A13)+1</f>
        <v>3</v>
      </c>
      <c r="B14" s="869" t="s">
        <v>290</v>
      </c>
      <c r="C14" s="491" t="s">
        <v>139</v>
      </c>
      <c r="D14" s="601">
        <v>185</v>
      </c>
      <c r="E14" s="622"/>
      <c r="F14" s="423">
        <f t="shared" si="0"/>
        <v>0</v>
      </c>
    </row>
    <row r="15" spans="1:256" s="6" customFormat="1">
      <c r="A15" s="18"/>
      <c r="B15" s="659"/>
      <c r="C15" s="510"/>
      <c r="D15" s="508"/>
      <c r="E15" s="806"/>
      <c r="F15" s="793"/>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6" s="552" customFormat="1">
      <c r="A16" s="328">
        <f>COUNT($A$1:A15)+1</f>
        <v>4</v>
      </c>
      <c r="B16" s="251" t="s">
        <v>24</v>
      </c>
      <c r="C16" s="273"/>
      <c r="D16" s="513">
        <v>0.05</v>
      </c>
      <c r="E16" s="253"/>
      <c r="F16" s="396">
        <f>SUM(F9:F15)*D16</f>
        <v>0</v>
      </c>
    </row>
    <row r="17" spans="1:6" s="552" customFormat="1">
      <c r="A17" s="18"/>
      <c r="B17" s="289"/>
      <c r="C17" s="536"/>
      <c r="D17" s="423"/>
      <c r="E17" s="401"/>
      <c r="F17" s="381">
        <f>+E17*D17</f>
        <v>0</v>
      </c>
    </row>
    <row r="18" spans="1:6" s="1" customFormat="1" ht="13.5" thickBot="1">
      <c r="A18" s="685"/>
      <c r="B18" s="78" t="str">
        <f>$B$1&amp;" skupaj:"</f>
        <v>PVC TLAKI skupaj:</v>
      </c>
      <c r="C18" s="686"/>
      <c r="D18" s="687"/>
      <c r="E18" s="688"/>
      <c r="F18" s="689">
        <f>SUM(F10:F16)</f>
        <v>0</v>
      </c>
    </row>
    <row r="19" spans="1:6" ht="13.5" thickTop="1"/>
    <row r="20" spans="1:6">
      <c r="A20" s="871"/>
      <c r="B20" s="821"/>
      <c r="C20" s="491"/>
      <c r="D20" s="508"/>
      <c r="E20" s="793"/>
      <c r="F20" s="793"/>
    </row>
    <row r="21" spans="1:6" s="313" customFormat="1">
      <c r="A21" s="872"/>
      <c r="B21" s="683"/>
      <c r="C21" s="873"/>
      <c r="D21" s="874"/>
      <c r="E21" s="380"/>
      <c r="F21" s="380"/>
    </row>
    <row r="22" spans="1:6" s="313" customFormat="1">
      <c r="A22" s="872"/>
      <c r="B22" s="683"/>
      <c r="C22" s="873"/>
      <c r="D22" s="874"/>
      <c r="E22" s="380"/>
      <c r="F22" s="380"/>
    </row>
    <row r="23" spans="1:6" s="313" customFormat="1">
      <c r="A23" s="872"/>
      <c r="B23" s="683"/>
      <c r="C23" s="873"/>
      <c r="D23" s="874"/>
      <c r="E23" s="380"/>
      <c r="F23" s="380"/>
    </row>
    <row r="24" spans="1:6" s="313" customFormat="1">
      <c r="A24" s="872"/>
      <c r="B24" s="683"/>
      <c r="C24" s="873"/>
      <c r="D24" s="874"/>
      <c r="E24" s="380"/>
      <c r="F24" s="380"/>
    </row>
    <row r="25" spans="1:6" s="313" customFormat="1">
      <c r="A25" s="872"/>
      <c r="B25" s="683"/>
      <c r="C25" s="873"/>
      <c r="D25" s="874"/>
      <c r="E25" s="380"/>
      <c r="F25" s="380"/>
    </row>
    <row r="26" spans="1:6" s="313" customFormat="1">
      <c r="A26" s="872"/>
      <c r="B26" s="683"/>
      <c r="C26" s="873"/>
      <c r="D26" s="874"/>
      <c r="E26" s="380"/>
      <c r="F26" s="380"/>
    </row>
    <row r="27" spans="1:6" s="313" customFormat="1">
      <c r="A27" s="872"/>
      <c r="B27" s="683"/>
      <c r="C27" s="873"/>
      <c r="D27" s="874"/>
      <c r="E27" s="380"/>
      <c r="F27" s="380"/>
    </row>
    <row r="28" spans="1:6" s="313" customFormat="1">
      <c r="A28" s="872"/>
      <c r="B28" s="683"/>
      <c r="C28" s="873"/>
      <c r="D28" s="874"/>
      <c r="E28" s="380"/>
      <c r="F28" s="380"/>
    </row>
    <row r="29" spans="1:6" s="313" customFormat="1">
      <c r="A29" s="872"/>
      <c r="B29" s="683"/>
      <c r="C29" s="873"/>
      <c r="D29" s="874"/>
      <c r="E29" s="380"/>
      <c r="F29" s="380"/>
    </row>
    <row r="30" spans="1:6" s="313" customFormat="1">
      <c r="A30" s="872"/>
      <c r="B30" s="683"/>
      <c r="C30" s="873"/>
      <c r="D30" s="874"/>
      <c r="E30" s="380"/>
      <c r="F30" s="380"/>
    </row>
    <row r="31" spans="1:6" s="313" customFormat="1">
      <c r="A31" s="872"/>
      <c r="B31" s="683"/>
      <c r="C31" s="873"/>
      <c r="D31" s="874"/>
      <c r="E31" s="380"/>
      <c r="F31" s="380"/>
    </row>
    <row r="32" spans="1:6" s="313" customFormat="1">
      <c r="A32" s="872"/>
      <c r="B32" s="683"/>
      <c r="C32" s="873"/>
      <c r="D32" s="874"/>
      <c r="E32" s="380"/>
      <c r="F32" s="380"/>
    </row>
    <row r="33" spans="1:6" s="313" customFormat="1">
      <c r="A33" s="872"/>
      <c r="B33" s="683"/>
      <c r="C33" s="873"/>
      <c r="D33" s="874"/>
      <c r="E33" s="380"/>
      <c r="F33" s="380"/>
    </row>
    <row r="34" spans="1:6" s="313" customFormat="1">
      <c r="A34" s="872"/>
      <c r="B34" s="683"/>
      <c r="C34" s="873"/>
      <c r="D34" s="874"/>
      <c r="E34" s="380"/>
      <c r="F34" s="380"/>
    </row>
    <row r="35" spans="1:6" s="313" customFormat="1">
      <c r="A35" s="872"/>
      <c r="B35" s="683"/>
      <c r="C35" s="873"/>
      <c r="D35" s="874"/>
      <c r="E35" s="380"/>
      <c r="F35" s="380"/>
    </row>
    <row r="36" spans="1:6" s="313" customFormat="1">
      <c r="A36" s="872"/>
      <c r="B36" s="683"/>
      <c r="C36" s="873"/>
      <c r="D36" s="874"/>
      <c r="E36" s="380"/>
      <c r="F36" s="380"/>
    </row>
    <row r="37" spans="1:6" s="313" customFormat="1">
      <c r="A37" s="872"/>
      <c r="B37" s="683"/>
      <c r="C37" s="873"/>
      <c r="D37" s="874"/>
      <c r="E37" s="380"/>
      <c r="F37" s="380"/>
    </row>
    <row r="38" spans="1:6" s="313" customFormat="1">
      <c r="A38" s="872"/>
      <c r="B38" s="683"/>
      <c r="C38" s="873"/>
      <c r="D38" s="874"/>
      <c r="E38" s="380"/>
      <c r="F38" s="380"/>
    </row>
    <row r="39" spans="1:6" s="313" customFormat="1">
      <c r="A39" s="872"/>
      <c r="B39" s="683"/>
      <c r="C39" s="873"/>
      <c r="D39" s="874"/>
      <c r="E39" s="380"/>
      <c r="F39" s="380"/>
    </row>
    <row r="40" spans="1:6" s="313" customFormat="1">
      <c r="A40" s="872"/>
      <c r="B40" s="683"/>
      <c r="C40" s="873"/>
      <c r="D40" s="874"/>
      <c r="E40" s="380"/>
      <c r="F40" s="380"/>
    </row>
    <row r="41" spans="1:6" s="313" customFormat="1">
      <c r="A41" s="872"/>
      <c r="B41" s="683"/>
      <c r="C41" s="873"/>
      <c r="D41" s="874"/>
      <c r="E41" s="380"/>
      <c r="F41" s="380"/>
    </row>
    <row r="42" spans="1:6" s="313" customFormat="1">
      <c r="A42" s="872"/>
      <c r="B42" s="683"/>
      <c r="C42" s="873"/>
      <c r="D42" s="874"/>
      <c r="E42" s="380"/>
      <c r="F42" s="380"/>
    </row>
    <row r="43" spans="1:6" s="313" customFormat="1">
      <c r="A43" s="872"/>
      <c r="B43" s="683"/>
      <c r="C43" s="873"/>
      <c r="D43" s="874"/>
      <c r="E43" s="380"/>
      <c r="F43" s="380"/>
    </row>
    <row r="44" spans="1:6" s="313" customFormat="1">
      <c r="A44" s="872"/>
      <c r="B44" s="683"/>
      <c r="C44" s="873"/>
      <c r="D44" s="874"/>
      <c r="E44" s="380"/>
      <c r="F44" s="380"/>
    </row>
    <row r="45" spans="1:6" s="313" customFormat="1">
      <c r="A45" s="872"/>
      <c r="B45" s="683"/>
      <c r="C45" s="873"/>
      <c r="D45" s="874"/>
      <c r="E45" s="380"/>
      <c r="F45" s="380"/>
    </row>
    <row r="46" spans="1:6" s="313" customFormat="1">
      <c r="A46" s="872"/>
      <c r="B46" s="683"/>
      <c r="C46" s="873"/>
      <c r="D46" s="874"/>
      <c r="E46" s="380"/>
      <c r="F46" s="380"/>
    </row>
    <row r="47" spans="1:6" s="313" customFormat="1">
      <c r="A47" s="872"/>
      <c r="B47" s="683"/>
      <c r="C47" s="873"/>
      <c r="D47" s="874"/>
      <c r="E47" s="380"/>
      <c r="F47" s="380"/>
    </row>
    <row r="48" spans="1:6" s="313" customFormat="1">
      <c r="A48" s="872"/>
      <c r="B48" s="683"/>
      <c r="C48" s="873"/>
      <c r="D48" s="874"/>
      <c r="E48" s="380"/>
      <c r="F48" s="380"/>
    </row>
    <row r="49" spans="1:6" s="313" customFormat="1">
      <c r="A49" s="872"/>
      <c r="B49" s="683"/>
      <c r="C49" s="873"/>
      <c r="D49" s="874"/>
      <c r="E49" s="380"/>
      <c r="F49" s="380"/>
    </row>
    <row r="50" spans="1:6" s="313" customFormat="1">
      <c r="A50" s="872"/>
      <c r="B50" s="683"/>
      <c r="C50" s="873"/>
      <c r="D50" s="874"/>
      <c r="E50" s="380"/>
      <c r="F50" s="380"/>
    </row>
    <row r="51" spans="1:6" s="313" customFormat="1">
      <c r="A51" s="872"/>
      <c r="B51" s="683"/>
      <c r="C51" s="873"/>
      <c r="D51" s="874"/>
      <c r="E51" s="380"/>
      <c r="F51" s="380"/>
    </row>
    <row r="52" spans="1:6" s="313" customFormat="1">
      <c r="A52" s="872"/>
      <c r="B52" s="753"/>
      <c r="C52" s="873"/>
      <c r="D52" s="875"/>
      <c r="E52" s="380"/>
      <c r="F52" s="380"/>
    </row>
    <row r="53" spans="1:6" s="313" customFormat="1">
      <c r="A53" s="872"/>
      <c r="B53" s="753"/>
      <c r="C53" s="873"/>
      <c r="D53" s="874"/>
      <c r="E53" s="380"/>
      <c r="F53" s="380"/>
    </row>
    <row r="54" spans="1:6" s="313" customFormat="1">
      <c r="A54" s="872"/>
      <c r="B54" s="876"/>
      <c r="C54" s="873"/>
      <c r="D54" s="874"/>
      <c r="E54" s="380"/>
      <c r="F54" s="380"/>
    </row>
    <row r="55" spans="1:6" s="313" customFormat="1">
      <c r="A55" s="872"/>
      <c r="B55" s="876"/>
      <c r="C55" s="873"/>
      <c r="D55" s="874"/>
      <c r="E55" s="380"/>
      <c r="F55" s="380"/>
    </row>
    <row r="56" spans="1:6" s="313" customFormat="1">
      <c r="A56" s="872"/>
      <c r="B56" s="876"/>
      <c r="C56" s="873"/>
      <c r="D56" s="875"/>
      <c r="E56" s="380"/>
      <c r="F56" s="380"/>
    </row>
    <row r="57" spans="1:6" s="313" customFormat="1">
      <c r="A57" s="872"/>
      <c r="B57" s="753"/>
      <c r="C57" s="873"/>
      <c r="D57" s="874"/>
      <c r="E57" s="380"/>
      <c r="F57" s="380"/>
    </row>
    <row r="58" spans="1:6" s="313" customFormat="1">
      <c r="A58" s="872"/>
      <c r="B58" s="877"/>
      <c r="C58" s="873"/>
      <c r="D58" s="874"/>
      <c r="E58" s="878"/>
      <c r="F58" s="380"/>
    </row>
    <row r="59" spans="1:6" s="313" customFormat="1">
      <c r="A59" s="872"/>
      <c r="B59" s="879"/>
      <c r="C59" s="873"/>
      <c r="D59" s="874"/>
      <c r="E59" s="380"/>
      <c r="F59" s="380"/>
    </row>
    <row r="60" spans="1:6" s="313" customFormat="1">
      <c r="A60" s="872"/>
      <c r="B60" s="879"/>
      <c r="C60" s="873"/>
      <c r="D60" s="874"/>
      <c r="E60" s="380"/>
      <c r="F60" s="380"/>
    </row>
    <row r="61" spans="1:6" s="313" customFormat="1">
      <c r="A61" s="872"/>
      <c r="B61" s="753"/>
      <c r="C61" s="873"/>
      <c r="D61" s="874"/>
      <c r="E61" s="380"/>
      <c r="F61" s="380"/>
    </row>
    <row r="62" spans="1:6" s="313" customFormat="1">
      <c r="A62" s="880"/>
      <c r="B62" s="683"/>
      <c r="C62" s="536"/>
      <c r="D62" s="881"/>
      <c r="E62" s="423"/>
      <c r="F62" s="423"/>
    </row>
    <row r="63" spans="1:6" s="313" customFormat="1">
      <c r="A63" s="880"/>
      <c r="B63" s="683"/>
      <c r="C63" s="536"/>
      <c r="D63" s="881"/>
      <c r="E63" s="423"/>
      <c r="F63" s="423"/>
    </row>
    <row r="64" spans="1:6" s="313" customFormat="1">
      <c r="A64" s="882"/>
      <c r="B64" s="883"/>
      <c r="C64" s="873"/>
      <c r="D64" s="874"/>
      <c r="E64" s="380"/>
      <c r="F64" s="380"/>
    </row>
    <row r="65" spans="1:6" s="313" customFormat="1">
      <c r="A65" s="882"/>
      <c r="B65" s="753"/>
      <c r="C65" s="873"/>
      <c r="D65" s="874"/>
      <c r="E65" s="380"/>
      <c r="F65" s="380"/>
    </row>
    <row r="66" spans="1:6" s="313" customFormat="1">
      <c r="A66" s="882"/>
      <c r="B66" s="884"/>
      <c r="C66" s="873"/>
      <c r="D66" s="874"/>
      <c r="E66" s="380"/>
      <c r="F66" s="380"/>
    </row>
    <row r="67" spans="1:6" s="313" customFormat="1">
      <c r="A67" s="872"/>
      <c r="B67" s="876"/>
      <c r="C67" s="873"/>
      <c r="D67" s="874"/>
      <c r="E67" s="380"/>
      <c r="F67" s="380"/>
    </row>
    <row r="68" spans="1:6" s="313" customFormat="1">
      <c r="A68" s="872"/>
      <c r="B68" s="354"/>
      <c r="C68" s="873"/>
      <c r="D68" s="536"/>
      <c r="E68" s="885"/>
      <c r="F68" s="380"/>
    </row>
    <row r="69" spans="1:6" s="313" customFormat="1">
      <c r="A69" s="872"/>
      <c r="B69" s="354"/>
      <c r="C69" s="873"/>
      <c r="D69" s="874"/>
      <c r="E69" s="380"/>
      <c r="F69" s="380"/>
    </row>
    <row r="70" spans="1:6" s="313" customFormat="1">
      <c r="A70" s="872"/>
      <c r="B70" s="753"/>
      <c r="C70" s="873"/>
      <c r="D70" s="874"/>
      <c r="E70" s="380"/>
      <c r="F70" s="380"/>
    </row>
    <row r="71" spans="1:6" s="313" customFormat="1">
      <c r="A71" s="872"/>
      <c r="B71" s="753"/>
      <c r="C71" s="873"/>
      <c r="D71" s="874"/>
      <c r="E71" s="380"/>
      <c r="F71" s="380"/>
    </row>
    <row r="72" spans="1:6" s="313" customFormat="1">
      <c r="A72" s="872"/>
      <c r="B72" s="753"/>
      <c r="C72" s="873"/>
      <c r="D72" s="874"/>
      <c r="E72" s="380"/>
      <c r="F72" s="380"/>
    </row>
    <row r="73" spans="1:6" s="313" customFormat="1">
      <c r="A73" s="872"/>
      <c r="B73" s="753"/>
      <c r="C73" s="873"/>
      <c r="D73" s="874"/>
      <c r="E73" s="380"/>
      <c r="F73" s="380"/>
    </row>
    <row r="74" spans="1:6" s="313" customFormat="1">
      <c r="A74" s="872"/>
      <c r="B74" s="753"/>
      <c r="C74" s="873"/>
      <c r="D74" s="874"/>
      <c r="E74" s="380"/>
      <c r="F74" s="380"/>
    </row>
    <row r="75" spans="1:6" s="313" customFormat="1">
      <c r="A75" s="872"/>
      <c r="B75" s="753"/>
      <c r="C75" s="873"/>
      <c r="D75" s="874"/>
      <c r="E75" s="380"/>
      <c r="F75" s="380"/>
    </row>
    <row r="76" spans="1:6" s="313" customFormat="1">
      <c r="A76" s="872"/>
      <c r="B76" s="753"/>
      <c r="C76" s="873"/>
      <c r="D76" s="874"/>
      <c r="E76" s="380"/>
      <c r="F76" s="380"/>
    </row>
    <row r="94" spans="1:2">
      <c r="A94" s="886"/>
      <c r="B94" s="803"/>
    </row>
  </sheetData>
  <sheetProtection password="C048" sheet="1" objects="1" scenarios="1" selectLockedCells="1"/>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xml><?xml version="1.0" encoding="utf-8"?>
<worksheet xmlns="http://schemas.openxmlformats.org/spreadsheetml/2006/main" xmlns:r="http://schemas.openxmlformats.org/officeDocument/2006/relationships">
  <sheetPr>
    <tabColor indexed="50"/>
  </sheetPr>
  <dimension ref="A3:H49"/>
  <sheetViews>
    <sheetView view="pageBreakPreview" zoomScaleNormal="100" zoomScaleSheetLayoutView="100" workbookViewId="0">
      <selection activeCell="E29" sqref="E29"/>
    </sheetView>
  </sheetViews>
  <sheetFormatPr defaultRowHeight="12.75"/>
  <cols>
    <col min="1" max="1" width="14" style="346" customWidth="1"/>
    <col min="2" max="2" width="9.28515625" style="346" customWidth="1"/>
    <col min="3" max="3" width="14.28515625" style="346" customWidth="1"/>
    <col min="4" max="4" width="9.140625" style="346"/>
    <col min="5" max="5" width="42.42578125" style="346" customWidth="1"/>
    <col min="6" max="6" width="9.140625" style="346"/>
    <col min="7" max="7" width="17.85546875" style="346" customWidth="1"/>
    <col min="8" max="256" width="9.140625" style="346"/>
    <col min="257" max="257" width="14" style="346" customWidth="1"/>
    <col min="258" max="258" width="9.28515625" style="346" customWidth="1"/>
    <col min="259" max="259" width="14.28515625" style="346" customWidth="1"/>
    <col min="260" max="260" width="9.140625" style="346"/>
    <col min="261" max="261" width="42.42578125" style="346" customWidth="1"/>
    <col min="262" max="262" width="9.140625" style="346"/>
    <col min="263" max="263" width="17.85546875" style="346" customWidth="1"/>
    <col min="264" max="512" width="9.140625" style="346"/>
    <col min="513" max="513" width="14" style="346" customWidth="1"/>
    <col min="514" max="514" width="9.28515625" style="346" customWidth="1"/>
    <col min="515" max="515" width="14.28515625" style="346" customWidth="1"/>
    <col min="516" max="516" width="9.140625" style="346"/>
    <col min="517" max="517" width="42.42578125" style="346" customWidth="1"/>
    <col min="518" max="518" width="9.140625" style="346"/>
    <col min="519" max="519" width="17.85546875" style="346" customWidth="1"/>
    <col min="520" max="768" width="9.140625" style="346"/>
    <col min="769" max="769" width="14" style="346" customWidth="1"/>
    <col min="770" max="770" width="9.28515625" style="346" customWidth="1"/>
    <col min="771" max="771" width="14.28515625" style="346" customWidth="1"/>
    <col min="772" max="772" width="9.140625" style="346"/>
    <col min="773" max="773" width="42.42578125" style="346" customWidth="1"/>
    <col min="774" max="774" width="9.140625" style="346"/>
    <col min="775" max="775" width="17.85546875" style="346" customWidth="1"/>
    <col min="776" max="1024" width="9.140625" style="346"/>
    <col min="1025" max="1025" width="14" style="346" customWidth="1"/>
    <col min="1026" max="1026" width="9.28515625" style="346" customWidth="1"/>
    <col min="1027" max="1027" width="14.28515625" style="346" customWidth="1"/>
    <col min="1028" max="1028" width="9.140625" style="346"/>
    <col min="1029" max="1029" width="42.42578125" style="346" customWidth="1"/>
    <col min="1030" max="1030" width="9.140625" style="346"/>
    <col min="1031" max="1031" width="17.85546875" style="346" customWidth="1"/>
    <col min="1032" max="1280" width="9.140625" style="346"/>
    <col min="1281" max="1281" width="14" style="346" customWidth="1"/>
    <col min="1282" max="1282" width="9.28515625" style="346" customWidth="1"/>
    <col min="1283" max="1283" width="14.28515625" style="346" customWidth="1"/>
    <col min="1284" max="1284" width="9.140625" style="346"/>
    <col min="1285" max="1285" width="42.42578125" style="346" customWidth="1"/>
    <col min="1286" max="1286" width="9.140625" style="346"/>
    <col min="1287" max="1287" width="17.85546875" style="346" customWidth="1"/>
    <col min="1288" max="1536" width="9.140625" style="346"/>
    <col min="1537" max="1537" width="14" style="346" customWidth="1"/>
    <col min="1538" max="1538" width="9.28515625" style="346" customWidth="1"/>
    <col min="1539" max="1539" width="14.28515625" style="346" customWidth="1"/>
    <col min="1540" max="1540" width="9.140625" style="346"/>
    <col min="1541" max="1541" width="42.42578125" style="346" customWidth="1"/>
    <col min="1542" max="1542" width="9.140625" style="346"/>
    <col min="1543" max="1543" width="17.85546875" style="346" customWidth="1"/>
    <col min="1544" max="1792" width="9.140625" style="346"/>
    <col min="1793" max="1793" width="14" style="346" customWidth="1"/>
    <col min="1794" max="1794" width="9.28515625" style="346" customWidth="1"/>
    <col min="1795" max="1795" width="14.28515625" style="346" customWidth="1"/>
    <col min="1796" max="1796" width="9.140625" style="346"/>
    <col min="1797" max="1797" width="42.42578125" style="346" customWidth="1"/>
    <col min="1798" max="1798" width="9.140625" style="346"/>
    <col min="1799" max="1799" width="17.85546875" style="346" customWidth="1"/>
    <col min="1800" max="2048" width="9.140625" style="346"/>
    <col min="2049" max="2049" width="14" style="346" customWidth="1"/>
    <col min="2050" max="2050" width="9.28515625" style="346" customWidth="1"/>
    <col min="2051" max="2051" width="14.28515625" style="346" customWidth="1"/>
    <col min="2052" max="2052" width="9.140625" style="346"/>
    <col min="2053" max="2053" width="42.42578125" style="346" customWidth="1"/>
    <col min="2054" max="2054" width="9.140625" style="346"/>
    <col min="2055" max="2055" width="17.85546875" style="346" customWidth="1"/>
    <col min="2056" max="2304" width="9.140625" style="346"/>
    <col min="2305" max="2305" width="14" style="346" customWidth="1"/>
    <col min="2306" max="2306" width="9.28515625" style="346" customWidth="1"/>
    <col min="2307" max="2307" width="14.28515625" style="346" customWidth="1"/>
    <col min="2308" max="2308" width="9.140625" style="346"/>
    <col min="2309" max="2309" width="42.42578125" style="346" customWidth="1"/>
    <col min="2310" max="2310" width="9.140625" style="346"/>
    <col min="2311" max="2311" width="17.85546875" style="346" customWidth="1"/>
    <col min="2312" max="2560" width="9.140625" style="346"/>
    <col min="2561" max="2561" width="14" style="346" customWidth="1"/>
    <col min="2562" max="2562" width="9.28515625" style="346" customWidth="1"/>
    <col min="2563" max="2563" width="14.28515625" style="346" customWidth="1"/>
    <col min="2564" max="2564" width="9.140625" style="346"/>
    <col min="2565" max="2565" width="42.42578125" style="346" customWidth="1"/>
    <col min="2566" max="2566" width="9.140625" style="346"/>
    <col min="2567" max="2567" width="17.85546875" style="346" customWidth="1"/>
    <col min="2568" max="2816" width="9.140625" style="346"/>
    <col min="2817" max="2817" width="14" style="346" customWidth="1"/>
    <col min="2818" max="2818" width="9.28515625" style="346" customWidth="1"/>
    <col min="2819" max="2819" width="14.28515625" style="346" customWidth="1"/>
    <col min="2820" max="2820" width="9.140625" style="346"/>
    <col min="2821" max="2821" width="42.42578125" style="346" customWidth="1"/>
    <col min="2822" max="2822" width="9.140625" style="346"/>
    <col min="2823" max="2823" width="17.85546875" style="346" customWidth="1"/>
    <col min="2824" max="3072" width="9.140625" style="346"/>
    <col min="3073" max="3073" width="14" style="346" customWidth="1"/>
    <col min="3074" max="3074" width="9.28515625" style="346" customWidth="1"/>
    <col min="3075" max="3075" width="14.28515625" style="346" customWidth="1"/>
    <col min="3076" max="3076" width="9.140625" style="346"/>
    <col min="3077" max="3077" width="42.42578125" style="346" customWidth="1"/>
    <col min="3078" max="3078" width="9.140625" style="346"/>
    <col min="3079" max="3079" width="17.85546875" style="346" customWidth="1"/>
    <col min="3080" max="3328" width="9.140625" style="346"/>
    <col min="3329" max="3329" width="14" style="346" customWidth="1"/>
    <col min="3330" max="3330" width="9.28515625" style="346" customWidth="1"/>
    <col min="3331" max="3331" width="14.28515625" style="346" customWidth="1"/>
    <col min="3332" max="3332" width="9.140625" style="346"/>
    <col min="3333" max="3333" width="42.42578125" style="346" customWidth="1"/>
    <col min="3334" max="3334" width="9.140625" style="346"/>
    <col min="3335" max="3335" width="17.85546875" style="346" customWidth="1"/>
    <col min="3336" max="3584" width="9.140625" style="346"/>
    <col min="3585" max="3585" width="14" style="346" customWidth="1"/>
    <col min="3586" max="3586" width="9.28515625" style="346" customWidth="1"/>
    <col min="3587" max="3587" width="14.28515625" style="346" customWidth="1"/>
    <col min="3588" max="3588" width="9.140625" style="346"/>
    <col min="3589" max="3589" width="42.42578125" style="346" customWidth="1"/>
    <col min="3590" max="3590" width="9.140625" style="346"/>
    <col min="3591" max="3591" width="17.85546875" style="346" customWidth="1"/>
    <col min="3592" max="3840" width="9.140625" style="346"/>
    <col min="3841" max="3841" width="14" style="346" customWidth="1"/>
    <col min="3842" max="3842" width="9.28515625" style="346" customWidth="1"/>
    <col min="3843" max="3843" width="14.28515625" style="346" customWidth="1"/>
    <col min="3844" max="3844" width="9.140625" style="346"/>
    <col min="3845" max="3845" width="42.42578125" style="346" customWidth="1"/>
    <col min="3846" max="3846" width="9.140625" style="346"/>
    <col min="3847" max="3847" width="17.85546875" style="346" customWidth="1"/>
    <col min="3848" max="4096" width="9.140625" style="346"/>
    <col min="4097" max="4097" width="14" style="346" customWidth="1"/>
    <col min="4098" max="4098" width="9.28515625" style="346" customWidth="1"/>
    <col min="4099" max="4099" width="14.28515625" style="346" customWidth="1"/>
    <col min="4100" max="4100" width="9.140625" style="346"/>
    <col min="4101" max="4101" width="42.42578125" style="346" customWidth="1"/>
    <col min="4102" max="4102" width="9.140625" style="346"/>
    <col min="4103" max="4103" width="17.85546875" style="346" customWidth="1"/>
    <col min="4104" max="4352" width="9.140625" style="346"/>
    <col min="4353" max="4353" width="14" style="346" customWidth="1"/>
    <col min="4354" max="4354" width="9.28515625" style="346" customWidth="1"/>
    <col min="4355" max="4355" width="14.28515625" style="346" customWidth="1"/>
    <col min="4356" max="4356" width="9.140625" style="346"/>
    <col min="4357" max="4357" width="42.42578125" style="346" customWidth="1"/>
    <col min="4358" max="4358" width="9.140625" style="346"/>
    <col min="4359" max="4359" width="17.85546875" style="346" customWidth="1"/>
    <col min="4360" max="4608" width="9.140625" style="346"/>
    <col min="4609" max="4609" width="14" style="346" customWidth="1"/>
    <col min="4610" max="4610" width="9.28515625" style="346" customWidth="1"/>
    <col min="4611" max="4611" width="14.28515625" style="346" customWidth="1"/>
    <col min="4612" max="4612" width="9.140625" style="346"/>
    <col min="4613" max="4613" width="42.42578125" style="346" customWidth="1"/>
    <col min="4614" max="4614" width="9.140625" style="346"/>
    <col min="4615" max="4615" width="17.85546875" style="346" customWidth="1"/>
    <col min="4616" max="4864" width="9.140625" style="346"/>
    <col min="4865" max="4865" width="14" style="346" customWidth="1"/>
    <col min="4866" max="4866" width="9.28515625" style="346" customWidth="1"/>
    <col min="4867" max="4867" width="14.28515625" style="346" customWidth="1"/>
    <col min="4868" max="4868" width="9.140625" style="346"/>
    <col min="4869" max="4869" width="42.42578125" style="346" customWidth="1"/>
    <col min="4870" max="4870" width="9.140625" style="346"/>
    <col min="4871" max="4871" width="17.85546875" style="346" customWidth="1"/>
    <col min="4872" max="5120" width="9.140625" style="346"/>
    <col min="5121" max="5121" width="14" style="346" customWidth="1"/>
    <col min="5122" max="5122" width="9.28515625" style="346" customWidth="1"/>
    <col min="5123" max="5123" width="14.28515625" style="346" customWidth="1"/>
    <col min="5124" max="5124" width="9.140625" style="346"/>
    <col min="5125" max="5125" width="42.42578125" style="346" customWidth="1"/>
    <col min="5126" max="5126" width="9.140625" style="346"/>
    <col min="5127" max="5127" width="17.85546875" style="346" customWidth="1"/>
    <col min="5128" max="5376" width="9.140625" style="346"/>
    <col min="5377" max="5377" width="14" style="346" customWidth="1"/>
    <col min="5378" max="5378" width="9.28515625" style="346" customWidth="1"/>
    <col min="5379" max="5379" width="14.28515625" style="346" customWidth="1"/>
    <col min="5380" max="5380" width="9.140625" style="346"/>
    <col min="5381" max="5381" width="42.42578125" style="346" customWidth="1"/>
    <col min="5382" max="5382" width="9.140625" style="346"/>
    <col min="5383" max="5383" width="17.85546875" style="346" customWidth="1"/>
    <col min="5384" max="5632" width="9.140625" style="346"/>
    <col min="5633" max="5633" width="14" style="346" customWidth="1"/>
    <col min="5634" max="5634" width="9.28515625" style="346" customWidth="1"/>
    <col min="5635" max="5635" width="14.28515625" style="346" customWidth="1"/>
    <col min="5636" max="5636" width="9.140625" style="346"/>
    <col min="5637" max="5637" width="42.42578125" style="346" customWidth="1"/>
    <col min="5638" max="5638" width="9.140625" style="346"/>
    <col min="5639" max="5639" width="17.85546875" style="346" customWidth="1"/>
    <col min="5640" max="5888" width="9.140625" style="346"/>
    <col min="5889" max="5889" width="14" style="346" customWidth="1"/>
    <col min="5890" max="5890" width="9.28515625" style="346" customWidth="1"/>
    <col min="5891" max="5891" width="14.28515625" style="346" customWidth="1"/>
    <col min="5892" max="5892" width="9.140625" style="346"/>
    <col min="5893" max="5893" width="42.42578125" style="346" customWidth="1"/>
    <col min="5894" max="5894" width="9.140625" style="346"/>
    <col min="5895" max="5895" width="17.85546875" style="346" customWidth="1"/>
    <col min="5896" max="6144" width="9.140625" style="346"/>
    <col min="6145" max="6145" width="14" style="346" customWidth="1"/>
    <col min="6146" max="6146" width="9.28515625" style="346" customWidth="1"/>
    <col min="6147" max="6147" width="14.28515625" style="346" customWidth="1"/>
    <col min="6148" max="6148" width="9.140625" style="346"/>
    <col min="6149" max="6149" width="42.42578125" style="346" customWidth="1"/>
    <col min="6150" max="6150" width="9.140625" style="346"/>
    <col min="6151" max="6151" width="17.85546875" style="346" customWidth="1"/>
    <col min="6152" max="6400" width="9.140625" style="346"/>
    <col min="6401" max="6401" width="14" style="346" customWidth="1"/>
    <col min="6402" max="6402" width="9.28515625" style="346" customWidth="1"/>
    <col min="6403" max="6403" width="14.28515625" style="346" customWidth="1"/>
    <col min="6404" max="6404" width="9.140625" style="346"/>
    <col min="6405" max="6405" width="42.42578125" style="346" customWidth="1"/>
    <col min="6406" max="6406" width="9.140625" style="346"/>
    <col min="6407" max="6407" width="17.85546875" style="346" customWidth="1"/>
    <col min="6408" max="6656" width="9.140625" style="346"/>
    <col min="6657" max="6657" width="14" style="346" customWidth="1"/>
    <col min="6658" max="6658" width="9.28515625" style="346" customWidth="1"/>
    <col min="6659" max="6659" width="14.28515625" style="346" customWidth="1"/>
    <col min="6660" max="6660" width="9.140625" style="346"/>
    <col min="6661" max="6661" width="42.42578125" style="346" customWidth="1"/>
    <col min="6662" max="6662" width="9.140625" style="346"/>
    <col min="6663" max="6663" width="17.85546875" style="346" customWidth="1"/>
    <col min="6664" max="6912" width="9.140625" style="346"/>
    <col min="6913" max="6913" width="14" style="346" customWidth="1"/>
    <col min="6914" max="6914" width="9.28515625" style="346" customWidth="1"/>
    <col min="6915" max="6915" width="14.28515625" style="346" customWidth="1"/>
    <col min="6916" max="6916" width="9.140625" style="346"/>
    <col min="6917" max="6917" width="42.42578125" style="346" customWidth="1"/>
    <col min="6918" max="6918" width="9.140625" style="346"/>
    <col min="6919" max="6919" width="17.85546875" style="346" customWidth="1"/>
    <col min="6920" max="7168" width="9.140625" style="346"/>
    <col min="7169" max="7169" width="14" style="346" customWidth="1"/>
    <col min="7170" max="7170" width="9.28515625" style="346" customWidth="1"/>
    <col min="7171" max="7171" width="14.28515625" style="346" customWidth="1"/>
    <col min="7172" max="7172" width="9.140625" style="346"/>
    <col min="7173" max="7173" width="42.42578125" style="346" customWidth="1"/>
    <col min="7174" max="7174" width="9.140625" style="346"/>
    <col min="7175" max="7175" width="17.85546875" style="346" customWidth="1"/>
    <col min="7176" max="7424" width="9.140625" style="346"/>
    <col min="7425" max="7425" width="14" style="346" customWidth="1"/>
    <col min="7426" max="7426" width="9.28515625" style="346" customWidth="1"/>
    <col min="7427" max="7427" width="14.28515625" style="346" customWidth="1"/>
    <col min="7428" max="7428" width="9.140625" style="346"/>
    <col min="7429" max="7429" width="42.42578125" style="346" customWidth="1"/>
    <col min="7430" max="7430" width="9.140625" style="346"/>
    <col min="7431" max="7431" width="17.85546875" style="346" customWidth="1"/>
    <col min="7432" max="7680" width="9.140625" style="346"/>
    <col min="7681" max="7681" width="14" style="346" customWidth="1"/>
    <col min="7682" max="7682" width="9.28515625" style="346" customWidth="1"/>
    <col min="7683" max="7683" width="14.28515625" style="346" customWidth="1"/>
    <col min="7684" max="7684" width="9.140625" style="346"/>
    <col min="7685" max="7685" width="42.42578125" style="346" customWidth="1"/>
    <col min="7686" max="7686" width="9.140625" style="346"/>
    <col min="7687" max="7687" width="17.85546875" style="346" customWidth="1"/>
    <col min="7688" max="7936" width="9.140625" style="346"/>
    <col min="7937" max="7937" width="14" style="346" customWidth="1"/>
    <col min="7938" max="7938" width="9.28515625" style="346" customWidth="1"/>
    <col min="7939" max="7939" width="14.28515625" style="346" customWidth="1"/>
    <col min="7940" max="7940" width="9.140625" style="346"/>
    <col min="7941" max="7941" width="42.42578125" style="346" customWidth="1"/>
    <col min="7942" max="7942" width="9.140625" style="346"/>
    <col min="7943" max="7943" width="17.85546875" style="346" customWidth="1"/>
    <col min="7944" max="8192" width="9.140625" style="346"/>
    <col min="8193" max="8193" width="14" style="346" customWidth="1"/>
    <col min="8194" max="8194" width="9.28515625" style="346" customWidth="1"/>
    <col min="8195" max="8195" width="14.28515625" style="346" customWidth="1"/>
    <col min="8196" max="8196" width="9.140625" style="346"/>
    <col min="8197" max="8197" width="42.42578125" style="346" customWidth="1"/>
    <col min="8198" max="8198" width="9.140625" style="346"/>
    <col min="8199" max="8199" width="17.85546875" style="346" customWidth="1"/>
    <col min="8200" max="8448" width="9.140625" style="346"/>
    <col min="8449" max="8449" width="14" style="346" customWidth="1"/>
    <col min="8450" max="8450" width="9.28515625" style="346" customWidth="1"/>
    <col min="8451" max="8451" width="14.28515625" style="346" customWidth="1"/>
    <col min="8452" max="8452" width="9.140625" style="346"/>
    <col min="8453" max="8453" width="42.42578125" style="346" customWidth="1"/>
    <col min="8454" max="8454" width="9.140625" style="346"/>
    <col min="8455" max="8455" width="17.85546875" style="346" customWidth="1"/>
    <col min="8456" max="8704" width="9.140625" style="346"/>
    <col min="8705" max="8705" width="14" style="346" customWidth="1"/>
    <col min="8706" max="8706" width="9.28515625" style="346" customWidth="1"/>
    <col min="8707" max="8707" width="14.28515625" style="346" customWidth="1"/>
    <col min="8708" max="8708" width="9.140625" style="346"/>
    <col min="8709" max="8709" width="42.42578125" style="346" customWidth="1"/>
    <col min="8710" max="8710" width="9.140625" style="346"/>
    <col min="8711" max="8711" width="17.85546875" style="346" customWidth="1"/>
    <col min="8712" max="8960" width="9.140625" style="346"/>
    <col min="8961" max="8961" width="14" style="346" customWidth="1"/>
    <col min="8962" max="8962" width="9.28515625" style="346" customWidth="1"/>
    <col min="8963" max="8963" width="14.28515625" style="346" customWidth="1"/>
    <col min="8964" max="8964" width="9.140625" style="346"/>
    <col min="8965" max="8965" width="42.42578125" style="346" customWidth="1"/>
    <col min="8966" max="8966" width="9.140625" style="346"/>
    <col min="8967" max="8967" width="17.85546875" style="346" customWidth="1"/>
    <col min="8968" max="9216" width="9.140625" style="346"/>
    <col min="9217" max="9217" width="14" style="346" customWidth="1"/>
    <col min="9218" max="9218" width="9.28515625" style="346" customWidth="1"/>
    <col min="9219" max="9219" width="14.28515625" style="346" customWidth="1"/>
    <col min="9220" max="9220" width="9.140625" style="346"/>
    <col min="9221" max="9221" width="42.42578125" style="346" customWidth="1"/>
    <col min="9222" max="9222" width="9.140625" style="346"/>
    <col min="9223" max="9223" width="17.85546875" style="346" customWidth="1"/>
    <col min="9224" max="9472" width="9.140625" style="346"/>
    <col min="9473" max="9473" width="14" style="346" customWidth="1"/>
    <col min="9474" max="9474" width="9.28515625" style="346" customWidth="1"/>
    <col min="9475" max="9475" width="14.28515625" style="346" customWidth="1"/>
    <col min="9476" max="9476" width="9.140625" style="346"/>
    <col min="9477" max="9477" width="42.42578125" style="346" customWidth="1"/>
    <col min="9478" max="9478" width="9.140625" style="346"/>
    <col min="9479" max="9479" width="17.85546875" style="346" customWidth="1"/>
    <col min="9480" max="9728" width="9.140625" style="346"/>
    <col min="9729" max="9729" width="14" style="346" customWidth="1"/>
    <col min="9730" max="9730" width="9.28515625" style="346" customWidth="1"/>
    <col min="9731" max="9731" width="14.28515625" style="346" customWidth="1"/>
    <col min="9732" max="9732" width="9.140625" style="346"/>
    <col min="9733" max="9733" width="42.42578125" style="346" customWidth="1"/>
    <col min="9734" max="9734" width="9.140625" style="346"/>
    <col min="9735" max="9735" width="17.85546875" style="346" customWidth="1"/>
    <col min="9736" max="9984" width="9.140625" style="346"/>
    <col min="9985" max="9985" width="14" style="346" customWidth="1"/>
    <col min="9986" max="9986" width="9.28515625" style="346" customWidth="1"/>
    <col min="9987" max="9987" width="14.28515625" style="346" customWidth="1"/>
    <col min="9988" max="9988" width="9.140625" style="346"/>
    <col min="9989" max="9989" width="42.42578125" style="346" customWidth="1"/>
    <col min="9990" max="9990" width="9.140625" style="346"/>
    <col min="9991" max="9991" width="17.85546875" style="346" customWidth="1"/>
    <col min="9992" max="10240" width="9.140625" style="346"/>
    <col min="10241" max="10241" width="14" style="346" customWidth="1"/>
    <col min="10242" max="10242" width="9.28515625" style="346" customWidth="1"/>
    <col min="10243" max="10243" width="14.28515625" style="346" customWidth="1"/>
    <col min="10244" max="10244" width="9.140625" style="346"/>
    <col min="10245" max="10245" width="42.42578125" style="346" customWidth="1"/>
    <col min="10246" max="10246" width="9.140625" style="346"/>
    <col min="10247" max="10247" width="17.85546875" style="346" customWidth="1"/>
    <col min="10248" max="10496" width="9.140625" style="346"/>
    <col min="10497" max="10497" width="14" style="346" customWidth="1"/>
    <col min="10498" max="10498" width="9.28515625" style="346" customWidth="1"/>
    <col min="10499" max="10499" width="14.28515625" style="346" customWidth="1"/>
    <col min="10500" max="10500" width="9.140625" style="346"/>
    <col min="10501" max="10501" width="42.42578125" style="346" customWidth="1"/>
    <col min="10502" max="10502" width="9.140625" style="346"/>
    <col min="10503" max="10503" width="17.85546875" style="346" customWidth="1"/>
    <col min="10504" max="10752" width="9.140625" style="346"/>
    <col min="10753" max="10753" width="14" style="346" customWidth="1"/>
    <col min="10754" max="10754" width="9.28515625" style="346" customWidth="1"/>
    <col min="10755" max="10755" width="14.28515625" style="346" customWidth="1"/>
    <col min="10756" max="10756" width="9.140625" style="346"/>
    <col min="10757" max="10757" width="42.42578125" style="346" customWidth="1"/>
    <col min="10758" max="10758" width="9.140625" style="346"/>
    <col min="10759" max="10759" width="17.85546875" style="346" customWidth="1"/>
    <col min="10760" max="11008" width="9.140625" style="346"/>
    <col min="11009" max="11009" width="14" style="346" customWidth="1"/>
    <col min="11010" max="11010" width="9.28515625" style="346" customWidth="1"/>
    <col min="11011" max="11011" width="14.28515625" style="346" customWidth="1"/>
    <col min="11012" max="11012" width="9.140625" style="346"/>
    <col min="11013" max="11013" width="42.42578125" style="346" customWidth="1"/>
    <col min="11014" max="11014" width="9.140625" style="346"/>
    <col min="11015" max="11015" width="17.85546875" style="346" customWidth="1"/>
    <col min="11016" max="11264" width="9.140625" style="346"/>
    <col min="11265" max="11265" width="14" style="346" customWidth="1"/>
    <col min="11266" max="11266" width="9.28515625" style="346" customWidth="1"/>
    <col min="11267" max="11267" width="14.28515625" style="346" customWidth="1"/>
    <col min="11268" max="11268" width="9.140625" style="346"/>
    <col min="11269" max="11269" width="42.42578125" style="346" customWidth="1"/>
    <col min="11270" max="11270" width="9.140625" style="346"/>
    <col min="11271" max="11271" width="17.85546875" style="346" customWidth="1"/>
    <col min="11272" max="11520" width="9.140625" style="346"/>
    <col min="11521" max="11521" width="14" style="346" customWidth="1"/>
    <col min="11522" max="11522" width="9.28515625" style="346" customWidth="1"/>
    <col min="11523" max="11523" width="14.28515625" style="346" customWidth="1"/>
    <col min="11524" max="11524" width="9.140625" style="346"/>
    <col min="11525" max="11525" width="42.42578125" style="346" customWidth="1"/>
    <col min="11526" max="11526" width="9.140625" style="346"/>
    <col min="11527" max="11527" width="17.85546875" style="346" customWidth="1"/>
    <col min="11528" max="11776" width="9.140625" style="346"/>
    <col min="11777" max="11777" width="14" style="346" customWidth="1"/>
    <col min="11778" max="11778" width="9.28515625" style="346" customWidth="1"/>
    <col min="11779" max="11779" width="14.28515625" style="346" customWidth="1"/>
    <col min="11780" max="11780" width="9.140625" style="346"/>
    <col min="11781" max="11781" width="42.42578125" style="346" customWidth="1"/>
    <col min="11782" max="11782" width="9.140625" style="346"/>
    <col min="11783" max="11783" width="17.85546875" style="346" customWidth="1"/>
    <col min="11784" max="12032" width="9.140625" style="346"/>
    <col min="12033" max="12033" width="14" style="346" customWidth="1"/>
    <col min="12034" max="12034" width="9.28515625" style="346" customWidth="1"/>
    <col min="12035" max="12035" width="14.28515625" style="346" customWidth="1"/>
    <col min="12036" max="12036" width="9.140625" style="346"/>
    <col min="12037" max="12037" width="42.42578125" style="346" customWidth="1"/>
    <col min="12038" max="12038" width="9.140625" style="346"/>
    <col min="12039" max="12039" width="17.85546875" style="346" customWidth="1"/>
    <col min="12040" max="12288" width="9.140625" style="346"/>
    <col min="12289" max="12289" width="14" style="346" customWidth="1"/>
    <col min="12290" max="12290" width="9.28515625" style="346" customWidth="1"/>
    <col min="12291" max="12291" width="14.28515625" style="346" customWidth="1"/>
    <col min="12292" max="12292" width="9.140625" style="346"/>
    <col min="12293" max="12293" width="42.42578125" style="346" customWidth="1"/>
    <col min="12294" max="12294" width="9.140625" style="346"/>
    <col min="12295" max="12295" width="17.85546875" style="346" customWidth="1"/>
    <col min="12296" max="12544" width="9.140625" style="346"/>
    <col min="12545" max="12545" width="14" style="346" customWidth="1"/>
    <col min="12546" max="12546" width="9.28515625" style="346" customWidth="1"/>
    <col min="12547" max="12547" width="14.28515625" style="346" customWidth="1"/>
    <col min="12548" max="12548" width="9.140625" style="346"/>
    <col min="12549" max="12549" width="42.42578125" style="346" customWidth="1"/>
    <col min="12550" max="12550" width="9.140625" style="346"/>
    <col min="12551" max="12551" width="17.85546875" style="346" customWidth="1"/>
    <col min="12552" max="12800" width="9.140625" style="346"/>
    <col min="12801" max="12801" width="14" style="346" customWidth="1"/>
    <col min="12802" max="12802" width="9.28515625" style="346" customWidth="1"/>
    <col min="12803" max="12803" width="14.28515625" style="346" customWidth="1"/>
    <col min="12804" max="12804" width="9.140625" style="346"/>
    <col min="12805" max="12805" width="42.42578125" style="346" customWidth="1"/>
    <col min="12806" max="12806" width="9.140625" style="346"/>
    <col min="12807" max="12807" width="17.85546875" style="346" customWidth="1"/>
    <col min="12808" max="13056" width="9.140625" style="346"/>
    <col min="13057" max="13057" width="14" style="346" customWidth="1"/>
    <col min="13058" max="13058" width="9.28515625" style="346" customWidth="1"/>
    <col min="13059" max="13059" width="14.28515625" style="346" customWidth="1"/>
    <col min="13060" max="13060" width="9.140625" style="346"/>
    <col min="13061" max="13061" width="42.42578125" style="346" customWidth="1"/>
    <col min="13062" max="13062" width="9.140625" style="346"/>
    <col min="13063" max="13063" width="17.85546875" style="346" customWidth="1"/>
    <col min="13064" max="13312" width="9.140625" style="346"/>
    <col min="13313" max="13313" width="14" style="346" customWidth="1"/>
    <col min="13314" max="13314" width="9.28515625" style="346" customWidth="1"/>
    <col min="13315" max="13315" width="14.28515625" style="346" customWidth="1"/>
    <col min="13316" max="13316" width="9.140625" style="346"/>
    <col min="13317" max="13317" width="42.42578125" style="346" customWidth="1"/>
    <col min="13318" max="13318" width="9.140625" style="346"/>
    <col min="13319" max="13319" width="17.85546875" style="346" customWidth="1"/>
    <col min="13320" max="13568" width="9.140625" style="346"/>
    <col min="13569" max="13569" width="14" style="346" customWidth="1"/>
    <col min="13570" max="13570" width="9.28515625" style="346" customWidth="1"/>
    <col min="13571" max="13571" width="14.28515625" style="346" customWidth="1"/>
    <col min="13572" max="13572" width="9.140625" style="346"/>
    <col min="13573" max="13573" width="42.42578125" style="346" customWidth="1"/>
    <col min="13574" max="13574" width="9.140625" style="346"/>
    <col min="13575" max="13575" width="17.85546875" style="346" customWidth="1"/>
    <col min="13576" max="13824" width="9.140625" style="346"/>
    <col min="13825" max="13825" width="14" style="346" customWidth="1"/>
    <col min="13826" max="13826" width="9.28515625" style="346" customWidth="1"/>
    <col min="13827" max="13827" width="14.28515625" style="346" customWidth="1"/>
    <col min="13828" max="13828" width="9.140625" style="346"/>
    <col min="13829" max="13829" width="42.42578125" style="346" customWidth="1"/>
    <col min="13830" max="13830" width="9.140625" style="346"/>
    <col min="13831" max="13831" width="17.85546875" style="346" customWidth="1"/>
    <col min="13832" max="14080" width="9.140625" style="346"/>
    <col min="14081" max="14081" width="14" style="346" customWidth="1"/>
    <col min="14082" max="14082" width="9.28515625" style="346" customWidth="1"/>
    <col min="14083" max="14083" width="14.28515625" style="346" customWidth="1"/>
    <col min="14084" max="14084" width="9.140625" style="346"/>
    <col min="14085" max="14085" width="42.42578125" style="346" customWidth="1"/>
    <col min="14086" max="14086" width="9.140625" style="346"/>
    <col min="14087" max="14087" width="17.85546875" style="346" customWidth="1"/>
    <col min="14088" max="14336" width="9.140625" style="346"/>
    <col min="14337" max="14337" width="14" style="346" customWidth="1"/>
    <col min="14338" max="14338" width="9.28515625" style="346" customWidth="1"/>
    <col min="14339" max="14339" width="14.28515625" style="346" customWidth="1"/>
    <col min="14340" max="14340" width="9.140625" style="346"/>
    <col min="14341" max="14341" width="42.42578125" style="346" customWidth="1"/>
    <col min="14342" max="14342" width="9.140625" style="346"/>
    <col min="14343" max="14343" width="17.85546875" style="346" customWidth="1"/>
    <col min="14344" max="14592" width="9.140625" style="346"/>
    <col min="14593" max="14593" width="14" style="346" customWidth="1"/>
    <col min="14594" max="14594" width="9.28515625" style="346" customWidth="1"/>
    <col min="14595" max="14595" width="14.28515625" style="346" customWidth="1"/>
    <col min="14596" max="14596" width="9.140625" style="346"/>
    <col min="14597" max="14597" width="42.42578125" style="346" customWidth="1"/>
    <col min="14598" max="14598" width="9.140625" style="346"/>
    <col min="14599" max="14599" width="17.85546875" style="346" customWidth="1"/>
    <col min="14600" max="14848" width="9.140625" style="346"/>
    <col min="14849" max="14849" width="14" style="346" customWidth="1"/>
    <col min="14850" max="14850" width="9.28515625" style="346" customWidth="1"/>
    <col min="14851" max="14851" width="14.28515625" style="346" customWidth="1"/>
    <col min="14852" max="14852" width="9.140625" style="346"/>
    <col min="14853" max="14853" width="42.42578125" style="346" customWidth="1"/>
    <col min="14854" max="14854" width="9.140625" style="346"/>
    <col min="14855" max="14855" width="17.85546875" style="346" customWidth="1"/>
    <col min="14856" max="15104" width="9.140625" style="346"/>
    <col min="15105" max="15105" width="14" style="346" customWidth="1"/>
    <col min="15106" max="15106" width="9.28515625" style="346" customWidth="1"/>
    <col min="15107" max="15107" width="14.28515625" style="346" customWidth="1"/>
    <col min="15108" max="15108" width="9.140625" style="346"/>
    <col min="15109" max="15109" width="42.42578125" style="346" customWidth="1"/>
    <col min="15110" max="15110" width="9.140625" style="346"/>
    <col min="15111" max="15111" width="17.85546875" style="346" customWidth="1"/>
    <col min="15112" max="15360" width="9.140625" style="346"/>
    <col min="15361" max="15361" width="14" style="346" customWidth="1"/>
    <col min="15362" max="15362" width="9.28515625" style="346" customWidth="1"/>
    <col min="15363" max="15363" width="14.28515625" style="346" customWidth="1"/>
    <col min="15364" max="15364" width="9.140625" style="346"/>
    <col min="15365" max="15365" width="42.42578125" style="346" customWidth="1"/>
    <col min="15366" max="15366" width="9.140625" style="346"/>
    <col min="15367" max="15367" width="17.85546875" style="346" customWidth="1"/>
    <col min="15368" max="15616" width="9.140625" style="346"/>
    <col min="15617" max="15617" width="14" style="346" customWidth="1"/>
    <col min="15618" max="15618" width="9.28515625" style="346" customWidth="1"/>
    <col min="15619" max="15619" width="14.28515625" style="346" customWidth="1"/>
    <col min="15620" max="15620" width="9.140625" style="346"/>
    <col min="15621" max="15621" width="42.42578125" style="346" customWidth="1"/>
    <col min="15622" max="15622" width="9.140625" style="346"/>
    <col min="15623" max="15623" width="17.85546875" style="346" customWidth="1"/>
    <col min="15624" max="15872" width="9.140625" style="346"/>
    <col min="15873" max="15873" width="14" style="346" customWidth="1"/>
    <col min="15874" max="15874" width="9.28515625" style="346" customWidth="1"/>
    <col min="15875" max="15875" width="14.28515625" style="346" customWidth="1"/>
    <col min="15876" max="15876" width="9.140625" style="346"/>
    <col min="15877" max="15877" width="42.42578125" style="346" customWidth="1"/>
    <col min="15878" max="15878" width="9.140625" style="346"/>
    <col min="15879" max="15879" width="17.85546875" style="346" customWidth="1"/>
    <col min="15880" max="16128" width="9.140625" style="346"/>
    <col min="16129" max="16129" width="14" style="346" customWidth="1"/>
    <col min="16130" max="16130" width="9.28515625" style="346" customWidth="1"/>
    <col min="16131" max="16131" width="14.28515625" style="346" customWidth="1"/>
    <col min="16132" max="16132" width="9.140625" style="346"/>
    <col min="16133" max="16133" width="42.42578125" style="346" customWidth="1"/>
    <col min="16134" max="16134" width="9.140625" style="346"/>
    <col min="16135" max="16135" width="17.85546875" style="346" customWidth="1"/>
    <col min="16136" max="16384" width="9.140625" style="346"/>
  </cols>
  <sheetData>
    <row r="3" spans="1:8" ht="18">
      <c r="A3" s="186"/>
      <c r="B3" s="187" t="s">
        <v>41</v>
      </c>
      <c r="C3" s="186"/>
      <c r="D3" s="186"/>
      <c r="E3" s="186"/>
      <c r="F3" s="186"/>
      <c r="G3" s="186"/>
      <c r="H3" s="186"/>
    </row>
    <row r="4" spans="1:8">
      <c r="B4" s="188"/>
    </row>
    <row r="5" spans="1:8" ht="18">
      <c r="B5" s="187" t="s">
        <v>42</v>
      </c>
    </row>
    <row r="11" spans="1:8">
      <c r="B11" s="346" t="s">
        <v>43</v>
      </c>
      <c r="C11" s="346" t="s">
        <v>189</v>
      </c>
    </row>
    <row r="12" spans="1:8">
      <c r="C12" s="346" t="s">
        <v>190</v>
      </c>
    </row>
    <row r="13" spans="1:8">
      <c r="C13" s="346" t="s">
        <v>191</v>
      </c>
    </row>
    <row r="14" spans="1:8" ht="14.25" customHeight="1"/>
    <row r="15" spans="1:8" ht="16.5" customHeight="1"/>
    <row r="16" spans="1:8">
      <c r="B16" s="346" t="s">
        <v>6</v>
      </c>
      <c r="C16" s="346" t="s">
        <v>189</v>
      </c>
    </row>
    <row r="17" spans="2:5">
      <c r="C17" s="346" t="s">
        <v>190</v>
      </c>
    </row>
    <row r="18" spans="2:5">
      <c r="C18" s="346" t="s">
        <v>191</v>
      </c>
    </row>
    <row r="22" spans="2:5">
      <c r="B22" s="346" t="s">
        <v>7</v>
      </c>
      <c r="C22" s="1163" t="s">
        <v>192</v>
      </c>
      <c r="D22" s="1164"/>
      <c r="E22" s="1164"/>
    </row>
    <row r="23" spans="2:5">
      <c r="C23" s="1164"/>
      <c r="D23" s="1164"/>
      <c r="E23" s="1164"/>
    </row>
    <row r="26" spans="2:5">
      <c r="B26" s="346" t="s">
        <v>193</v>
      </c>
      <c r="C26" s="22"/>
    </row>
    <row r="30" spans="2:5">
      <c r="B30" s="346" t="s">
        <v>45</v>
      </c>
      <c r="D30" s="346" t="s">
        <v>1</v>
      </c>
    </row>
    <row r="31" spans="2:5">
      <c r="D31" s="346" t="s">
        <v>46</v>
      </c>
    </row>
    <row r="32" spans="2:5">
      <c r="D32" s="346" t="s">
        <v>2</v>
      </c>
    </row>
    <row r="36" spans="2:4">
      <c r="B36" s="346" t="s">
        <v>3</v>
      </c>
      <c r="D36" s="346" t="s">
        <v>194</v>
      </c>
    </row>
    <row r="42" spans="2:4">
      <c r="B42" s="346" t="s">
        <v>195</v>
      </c>
      <c r="D42" s="189" t="s">
        <v>196</v>
      </c>
    </row>
    <row r="49" spans="2:4">
      <c r="B49" s="346" t="s">
        <v>20</v>
      </c>
      <c r="D49" s="190" t="s">
        <v>47</v>
      </c>
    </row>
  </sheetData>
  <sheetProtection algorithmName="SHA-512" hashValue="YEGvPIcsBvGjIjqyMdREYC6lChqEAJekD9+XKaipOboys/VhgATaBsFzHOGDtD+3KBWF1Y0yYTYnY4EfHc7WuA==" saltValue="KC0oE4tQxGrx8En2cYXScQ==" spinCount="100000" sheet="1" objects="1" scenarios="1" selectLockedCells="1"/>
  <mergeCells count="1">
    <mergeCell ref="C22:E23"/>
  </mergeCells>
  <pageMargins left="0.98425196850393704" right="0.39370078740157483" top="1.2598425196850394" bottom="0.78740157480314965" header="0.51181102362204722" footer="0.39370078740157483"/>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IP94"/>
  <sheetViews>
    <sheetView showZeros="0" view="pageBreakPreview" zoomScaleNormal="100" zoomScaleSheetLayoutView="100" workbookViewId="0">
      <selection activeCell="E23" sqref="E23"/>
    </sheetView>
  </sheetViews>
  <sheetFormatPr defaultRowHeight="12.75"/>
  <cols>
    <col min="1" max="1" width="6.140625" style="263" customWidth="1"/>
    <col min="2" max="2" width="46.5703125" style="250" customWidth="1"/>
    <col min="3" max="3" width="4.7109375" style="261" customWidth="1"/>
    <col min="4" max="4" width="8.5703125" style="262" customWidth="1"/>
    <col min="5" max="5" width="10" style="394" customWidth="1"/>
    <col min="6" max="6" width="13.7109375" style="394" customWidth="1"/>
    <col min="7" max="16384" width="9.140625" style="244"/>
  </cols>
  <sheetData>
    <row r="1" spans="1:250" s="285" customFormat="1" ht="13.5" customHeight="1">
      <c r="A1" s="277" t="s">
        <v>37</v>
      </c>
      <c r="B1" s="278" t="s">
        <v>291</v>
      </c>
      <c r="C1" s="280"/>
      <c r="D1" s="503"/>
      <c r="E1" s="397"/>
      <c r="F1" s="280"/>
      <c r="G1" s="281"/>
      <c r="H1" s="282"/>
      <c r="I1" s="283"/>
      <c r="J1" s="284"/>
      <c r="K1" s="284"/>
    </row>
    <row r="2" spans="1:250" s="285" customFormat="1" ht="15">
      <c r="A2" s="4"/>
      <c r="B2" s="286"/>
      <c r="C2" s="280"/>
      <c r="D2" s="503"/>
      <c r="E2" s="397"/>
      <c r="F2" s="280"/>
      <c r="G2" s="281"/>
      <c r="H2" s="282"/>
      <c r="I2" s="283"/>
      <c r="J2" s="284"/>
      <c r="K2" s="284"/>
    </row>
    <row r="3" spans="1:250" s="285" customFormat="1">
      <c r="A3" s="4"/>
      <c r="B3" s="887" t="s">
        <v>15</v>
      </c>
      <c r="C3" s="676"/>
      <c r="D3" s="508"/>
      <c r="E3" s="888"/>
      <c r="F3" s="888"/>
      <c r="G3" s="281"/>
      <c r="H3" s="282"/>
      <c r="I3" s="283"/>
      <c r="J3" s="284"/>
      <c r="K3" s="284"/>
    </row>
    <row r="4" spans="1:250" s="285" customFormat="1" ht="27" customHeight="1">
      <c r="A4" s="4"/>
      <c r="B4" s="665" t="s">
        <v>587</v>
      </c>
      <c r="C4" s="710"/>
      <c r="D4" s="710"/>
      <c r="E4" s="711"/>
      <c r="F4" s="711"/>
      <c r="G4" s="281"/>
      <c r="H4" s="282"/>
      <c r="I4" s="283"/>
      <c r="J4" s="284"/>
      <c r="K4" s="284"/>
    </row>
    <row r="5" spans="1:250" s="285" customFormat="1" ht="42" customHeight="1">
      <c r="A5" s="4"/>
      <c r="B5" s="665" t="s">
        <v>588</v>
      </c>
      <c r="C5" s="710"/>
      <c r="D5" s="710"/>
      <c r="E5" s="711"/>
      <c r="F5" s="711"/>
      <c r="G5" s="281"/>
      <c r="H5" s="282"/>
      <c r="I5" s="283"/>
      <c r="J5" s="284"/>
      <c r="K5" s="284"/>
    </row>
    <row r="6" spans="1:250" s="285" customFormat="1" ht="14.25" customHeight="1">
      <c r="A6" s="4"/>
      <c r="B6" s="665" t="s">
        <v>292</v>
      </c>
      <c r="C6" s="710"/>
      <c r="D6" s="710"/>
      <c r="E6" s="711"/>
      <c r="F6" s="711"/>
      <c r="G6" s="281"/>
      <c r="H6" s="282"/>
      <c r="I6" s="283"/>
      <c r="J6" s="284"/>
      <c r="K6" s="284"/>
    </row>
    <row r="7" spans="1:250" s="285" customFormat="1">
      <c r="A7" s="4"/>
      <c r="B7" s="889" t="s">
        <v>293</v>
      </c>
      <c r="C7" s="890"/>
      <c r="D7" s="890"/>
      <c r="E7" s="891"/>
      <c r="F7" s="891"/>
      <c r="G7" s="281"/>
      <c r="H7" s="282"/>
      <c r="I7" s="283"/>
      <c r="J7" s="284"/>
      <c r="K7" s="284"/>
    </row>
    <row r="8" spans="1:250" s="285" customFormat="1" ht="27.75" customHeight="1">
      <c r="A8" s="4"/>
      <c r="B8" s="88" t="s">
        <v>589</v>
      </c>
      <c r="C8" s="712"/>
      <c r="D8" s="712"/>
      <c r="E8" s="713"/>
      <c r="F8" s="713"/>
      <c r="G8" s="281"/>
      <c r="H8" s="282"/>
      <c r="I8" s="283"/>
      <c r="J8" s="284"/>
      <c r="K8" s="284"/>
    </row>
    <row r="9" spans="1:250" s="285" customFormat="1" ht="15">
      <c r="A9" s="4"/>
      <c r="B9" s="286"/>
      <c r="C9" s="280"/>
      <c r="D9" s="503"/>
      <c r="E9" s="397"/>
      <c r="F9" s="280"/>
      <c r="G9" s="281"/>
      <c r="H9" s="282"/>
      <c r="I9" s="283"/>
      <c r="J9" s="284"/>
      <c r="K9" s="284"/>
    </row>
    <row r="10" spans="1:250" s="189" customFormat="1">
      <c r="A10" s="418" t="s">
        <v>25</v>
      </c>
      <c r="B10" s="419" t="s">
        <v>26</v>
      </c>
      <c r="C10" s="506" t="s">
        <v>11</v>
      </c>
      <c r="D10" s="507" t="s">
        <v>27</v>
      </c>
      <c r="E10" s="420" t="s">
        <v>28</v>
      </c>
      <c r="F10" s="421" t="s">
        <v>29</v>
      </c>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c r="II10" s="245"/>
      <c r="IJ10" s="245"/>
      <c r="IK10" s="245"/>
      <c r="IL10" s="245"/>
      <c r="IM10" s="245"/>
      <c r="IN10" s="245"/>
      <c r="IO10" s="245"/>
      <c r="IP10" s="245"/>
    </row>
    <row r="11" spans="1:250" s="189" customFormat="1">
      <c r="A11" s="290"/>
      <c r="B11" s="291"/>
      <c r="C11" s="531"/>
      <c r="D11" s="532"/>
      <c r="E11" s="400"/>
      <c r="F11" s="400"/>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row>
    <row r="12" spans="1:250" s="189" customFormat="1">
      <c r="A12" s="290"/>
      <c r="B12" s="292" t="s">
        <v>294</v>
      </c>
      <c r="C12" s="531"/>
      <c r="D12" s="532"/>
      <c r="E12" s="400"/>
      <c r="F12" s="400"/>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row>
    <row r="13" spans="1:250" s="1" customFormat="1">
      <c r="A13" s="18"/>
      <c r="B13" s="668"/>
      <c r="C13" s="892"/>
      <c r="D13" s="892"/>
      <c r="E13" s="691"/>
      <c r="F13" s="39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row>
    <row r="14" spans="1:250" s="1" customFormat="1" ht="51">
      <c r="A14" s="257">
        <f>COUNT($A$1:A10)+1</f>
        <v>1</v>
      </c>
      <c r="B14" s="751" t="s">
        <v>295</v>
      </c>
      <c r="C14" s="681"/>
      <c r="D14" s="508"/>
      <c r="E14" s="543"/>
      <c r="F14" s="793"/>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row>
    <row r="15" spans="1:250" s="1" customFormat="1">
      <c r="A15" s="18"/>
      <c r="B15" s="893" t="s">
        <v>296</v>
      </c>
      <c r="C15" s="681" t="s">
        <v>102</v>
      </c>
      <c r="D15" s="508">
        <v>2</v>
      </c>
      <c r="E15" s="543"/>
      <c r="F15" s="793">
        <f>D15*E15</f>
        <v>0</v>
      </c>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0" s="1" customFormat="1">
      <c r="A16" s="18"/>
      <c r="B16" s="893" t="s">
        <v>297</v>
      </c>
      <c r="C16" s="681" t="s">
        <v>102</v>
      </c>
      <c r="D16" s="508">
        <v>11</v>
      </c>
      <c r="E16" s="543"/>
      <c r="F16" s="793">
        <f t="shared" ref="F16:F24" si="0">D16*E16</f>
        <v>0</v>
      </c>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row>
    <row r="17" spans="1:244" s="1" customFormat="1">
      <c r="A17" s="18"/>
      <c r="B17" s="668"/>
      <c r="C17" s="892"/>
      <c r="D17" s="894"/>
      <c r="E17" s="896"/>
      <c r="F17" s="793"/>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row>
    <row r="18" spans="1:244" s="1" customFormat="1" ht="63.75">
      <c r="A18" s="257">
        <f>COUNT($A$1:A16)+1</f>
        <v>2</v>
      </c>
      <c r="B18" s="659" t="s">
        <v>298</v>
      </c>
      <c r="C18" s="477"/>
      <c r="D18" s="508"/>
      <c r="E18" s="858"/>
      <c r="F18" s="793"/>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row>
    <row r="19" spans="1:244" s="1" customFormat="1">
      <c r="A19" s="18"/>
      <c r="B19" s="659" t="s">
        <v>299</v>
      </c>
      <c r="C19" s="477" t="s">
        <v>102</v>
      </c>
      <c r="D19" s="508">
        <v>1</v>
      </c>
      <c r="E19" s="806"/>
      <c r="F19" s="793">
        <f t="shared" si="0"/>
        <v>0</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row>
    <row r="20" spans="1:244" s="1" customFormat="1">
      <c r="A20" s="18"/>
      <c r="B20" s="659" t="s">
        <v>300</v>
      </c>
      <c r="C20" s="477" t="s">
        <v>102</v>
      </c>
      <c r="D20" s="508">
        <v>1</v>
      </c>
      <c r="E20" s="806"/>
      <c r="F20" s="793">
        <f t="shared" si="0"/>
        <v>0</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row>
    <row r="21" spans="1:244" s="1" customFormat="1">
      <c r="A21" s="18"/>
      <c r="B21" s="659" t="s">
        <v>301</v>
      </c>
      <c r="C21" s="477" t="s">
        <v>102</v>
      </c>
      <c r="D21" s="508">
        <v>2</v>
      </c>
      <c r="E21" s="806"/>
      <c r="F21" s="793">
        <f t="shared" si="0"/>
        <v>0</v>
      </c>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row>
    <row r="22" spans="1:244" s="1" customFormat="1">
      <c r="A22" s="18"/>
      <c r="B22" s="659" t="s">
        <v>399</v>
      </c>
      <c r="C22" s="477" t="s">
        <v>102</v>
      </c>
      <c r="D22" s="508">
        <v>3</v>
      </c>
      <c r="E22" s="806"/>
      <c r="F22" s="793">
        <f t="shared" si="0"/>
        <v>0</v>
      </c>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44" s="1" customFormat="1">
      <c r="A23" s="18"/>
      <c r="B23" s="659" t="s">
        <v>400</v>
      </c>
      <c r="C23" s="477" t="s">
        <v>102</v>
      </c>
      <c r="D23" s="508">
        <v>6</v>
      </c>
      <c r="E23" s="806"/>
      <c r="F23" s="793">
        <f t="shared" si="0"/>
        <v>0</v>
      </c>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row>
    <row r="24" spans="1:244" s="1" customFormat="1" ht="38.25">
      <c r="A24" s="18"/>
      <c r="B24" s="665" t="s">
        <v>302</v>
      </c>
      <c r="C24" s="477" t="s">
        <v>102</v>
      </c>
      <c r="D24" s="508">
        <v>2</v>
      </c>
      <c r="E24" s="806"/>
      <c r="F24" s="793">
        <f t="shared" si="0"/>
        <v>0</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row>
    <row r="25" spans="1:244" s="6" customFormat="1">
      <c r="A25" s="18"/>
      <c r="B25" s="668"/>
      <c r="C25" s="892"/>
      <c r="D25" s="894"/>
      <c r="E25" s="896"/>
      <c r="F25" s="7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row>
    <row r="26" spans="1:244" s="6" customFormat="1" ht="89.25">
      <c r="A26" s="257">
        <f>COUNT($A$1:A24)+1</f>
        <v>3</v>
      </c>
      <c r="B26" s="627" t="s">
        <v>303</v>
      </c>
      <c r="C26" s="477"/>
      <c r="D26" s="508"/>
      <c r="E26" s="806"/>
      <c r="F26" s="793"/>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row>
    <row r="27" spans="1:244" s="6" customFormat="1">
      <c r="A27" s="18"/>
      <c r="B27" s="659" t="s">
        <v>304</v>
      </c>
      <c r="C27" s="477" t="s">
        <v>102</v>
      </c>
      <c r="D27" s="508">
        <v>1</v>
      </c>
      <c r="E27" s="806"/>
      <c r="F27" s="793">
        <f t="shared" ref="F27:F31" si="1">D27*E27</f>
        <v>0</v>
      </c>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row>
    <row r="28" spans="1:244" s="6" customFormat="1">
      <c r="A28" s="18"/>
      <c r="B28" s="668"/>
      <c r="C28" s="892"/>
      <c r="D28" s="894"/>
      <c r="E28" s="896"/>
      <c r="F28" s="793"/>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row>
    <row r="29" spans="1:244" s="6" customFormat="1" ht="76.5">
      <c r="A29" s="257">
        <f>COUNT($A$1:A27)+1</f>
        <v>4</v>
      </c>
      <c r="B29" s="627" t="s">
        <v>305</v>
      </c>
      <c r="C29" s="510"/>
      <c r="D29" s="508"/>
      <c r="E29" s="858"/>
      <c r="F29" s="793"/>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row>
    <row r="30" spans="1:244" s="6" customFormat="1">
      <c r="A30" s="18"/>
      <c r="B30" s="659" t="s">
        <v>306</v>
      </c>
      <c r="C30" s="510"/>
      <c r="D30" s="508"/>
      <c r="E30" s="806"/>
      <c r="F30" s="793"/>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row>
    <row r="31" spans="1:244" s="6" customFormat="1">
      <c r="A31" s="18"/>
      <c r="B31" s="659" t="s">
        <v>307</v>
      </c>
      <c r="C31" s="510" t="s">
        <v>102</v>
      </c>
      <c r="D31" s="508">
        <v>1</v>
      </c>
      <c r="E31" s="806"/>
      <c r="F31" s="793">
        <f t="shared" si="1"/>
        <v>0</v>
      </c>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row>
    <row r="32" spans="1:244" s="6" customFormat="1">
      <c r="A32" s="18"/>
      <c r="B32" s="659"/>
      <c r="C32" s="510"/>
      <c r="D32" s="508"/>
      <c r="E32" s="806"/>
      <c r="F32" s="793"/>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row>
    <row r="33" spans="1:250" s="6" customFormat="1">
      <c r="A33" s="18"/>
      <c r="B33" s="292" t="s">
        <v>308</v>
      </c>
      <c r="C33" s="510"/>
      <c r="D33" s="508"/>
      <c r="E33" s="806"/>
      <c r="F33" s="793"/>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row>
    <row r="34" spans="1:250" s="6" customFormat="1">
      <c r="A34" s="18"/>
      <c r="B34" s="659"/>
      <c r="C34" s="510"/>
      <c r="D34" s="508"/>
      <c r="E34" s="806"/>
      <c r="F34" s="793"/>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row>
    <row r="35" spans="1:250" s="6" customFormat="1" ht="76.5">
      <c r="A35" s="257">
        <f>COUNT($A$1:A33)+1</f>
        <v>5</v>
      </c>
      <c r="B35" s="576" t="s">
        <v>309</v>
      </c>
      <c r="C35" s="843"/>
      <c r="D35" s="727"/>
      <c r="E35" s="858"/>
      <c r="F35" s="793"/>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row>
    <row r="36" spans="1:250" s="6" customFormat="1" ht="25.5">
      <c r="A36" s="18"/>
      <c r="B36" s="895" t="s">
        <v>590</v>
      </c>
      <c r="C36" s="843" t="s">
        <v>115</v>
      </c>
      <c r="D36" s="727">
        <v>1</v>
      </c>
      <c r="E36" s="806"/>
      <c r="F36" s="793">
        <f t="shared" ref="F36:F38" si="2">D36*E36</f>
        <v>0</v>
      </c>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row>
    <row r="37" spans="1:250" s="6" customFormat="1" ht="25.5">
      <c r="A37" s="18"/>
      <c r="B37" s="895" t="s">
        <v>591</v>
      </c>
      <c r="C37" s="843" t="s">
        <v>115</v>
      </c>
      <c r="D37" s="727">
        <v>3</v>
      </c>
      <c r="E37" s="806"/>
      <c r="F37" s="793">
        <f t="shared" si="2"/>
        <v>0</v>
      </c>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row>
    <row r="38" spans="1:250" s="6" customFormat="1" ht="25.5">
      <c r="A38" s="18"/>
      <c r="B38" s="895" t="s">
        <v>592</v>
      </c>
      <c r="C38" s="843" t="s">
        <v>115</v>
      </c>
      <c r="D38" s="727">
        <v>1</v>
      </c>
      <c r="E38" s="806"/>
      <c r="F38" s="793">
        <f t="shared" si="2"/>
        <v>0</v>
      </c>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row>
    <row r="39" spans="1:250" s="6" customFormat="1">
      <c r="A39" s="18"/>
      <c r="B39" s="659"/>
      <c r="C39" s="510"/>
      <c r="D39" s="508"/>
      <c r="E39" s="806"/>
      <c r="F39" s="793"/>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row>
    <row r="40" spans="1:250" s="552" customFormat="1">
      <c r="A40" s="271">
        <f>COUNT($A$12:A39)+1</f>
        <v>6</v>
      </c>
      <c r="B40" s="251" t="s">
        <v>24</v>
      </c>
      <c r="C40" s="273"/>
      <c r="D40" s="513">
        <v>0.05</v>
      </c>
      <c r="E40" s="253"/>
      <c r="F40" s="396">
        <f>SUM(F14:F39)*D40</f>
        <v>0</v>
      </c>
    </row>
    <row r="41" spans="1:250" s="6" customFormat="1" ht="15">
      <c r="A41" s="293"/>
      <c r="B41" s="294"/>
      <c r="C41" s="533"/>
      <c r="D41" s="534"/>
      <c r="E41" s="897"/>
      <c r="F41" s="402"/>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c r="IK41" s="244"/>
      <c r="IL41" s="244"/>
      <c r="IM41" s="244"/>
      <c r="IN41" s="244"/>
      <c r="IO41" s="244"/>
      <c r="IP41" s="244"/>
    </row>
    <row r="42" spans="1:250" s="6" customFormat="1" ht="13.5" thickBot="1">
      <c r="A42" s="254"/>
      <c r="B42" s="37" t="str">
        <f>$B$1&amp;" skupaj:"</f>
        <v>VRATA, SANITARNE STENE skupaj:</v>
      </c>
      <c r="C42" s="255"/>
      <c r="D42" s="256"/>
      <c r="E42" s="392"/>
      <c r="F42" s="393">
        <f>SUM(F14:F40)</f>
        <v>0</v>
      </c>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c r="IK42" s="244"/>
      <c r="IL42" s="244"/>
      <c r="IM42" s="244"/>
      <c r="IN42" s="244"/>
      <c r="IO42" s="244"/>
      <c r="IP42" s="244"/>
    </row>
    <row r="43" spans="1:250" s="6" customFormat="1" ht="13.5" thickTop="1">
      <c r="A43" s="257"/>
      <c r="B43" s="295"/>
      <c r="C43" s="242"/>
      <c r="D43" s="243"/>
      <c r="E43" s="391"/>
      <c r="F43" s="391"/>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c r="IK43" s="244"/>
      <c r="IL43" s="244"/>
      <c r="IM43" s="244"/>
      <c r="IN43" s="244"/>
      <c r="IO43" s="244"/>
      <c r="IP43" s="244"/>
    </row>
    <row r="44" spans="1:250" s="6" customFormat="1">
      <c r="A44" s="257"/>
      <c r="B44" s="295"/>
      <c r="C44" s="242"/>
      <c r="D44" s="248"/>
      <c r="E44" s="391"/>
      <c r="F44" s="391"/>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c r="IK44" s="244"/>
      <c r="IL44" s="244"/>
      <c r="IM44" s="244"/>
      <c r="IN44" s="244"/>
      <c r="IO44" s="244"/>
      <c r="IP44" s="244"/>
    </row>
    <row r="45" spans="1:250" s="6" customFormat="1">
      <c r="A45" s="257"/>
      <c r="B45" s="296"/>
      <c r="C45" s="242"/>
      <c r="D45" s="243"/>
      <c r="E45" s="391"/>
      <c r="F45" s="391"/>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244"/>
      <c r="GU45" s="244"/>
      <c r="GV45" s="244"/>
      <c r="GW45" s="244"/>
      <c r="GX45" s="244"/>
      <c r="GY45" s="244"/>
      <c r="GZ45" s="244"/>
      <c r="HA45" s="244"/>
      <c r="HB45" s="244"/>
      <c r="HC45" s="244"/>
      <c r="HD45" s="244"/>
      <c r="HE45" s="244"/>
      <c r="HF45" s="244"/>
      <c r="HG45" s="244"/>
      <c r="HH45" s="244"/>
      <c r="HI45" s="244"/>
      <c r="HJ45" s="244"/>
      <c r="HK45" s="244"/>
      <c r="HL45" s="244"/>
      <c r="HM45" s="244"/>
      <c r="HN45" s="244"/>
      <c r="HO45" s="244"/>
      <c r="HP45" s="244"/>
      <c r="HQ45" s="244"/>
      <c r="HR45" s="244"/>
      <c r="HS45" s="244"/>
      <c r="HT45" s="244"/>
      <c r="HU45" s="244"/>
      <c r="HV45" s="244"/>
      <c r="HW45" s="244"/>
      <c r="HX45" s="244"/>
      <c r="HY45" s="244"/>
      <c r="HZ45" s="244"/>
      <c r="IA45" s="244"/>
      <c r="IB45" s="244"/>
      <c r="IC45" s="244"/>
      <c r="ID45" s="244"/>
      <c r="IE45" s="244"/>
      <c r="IF45" s="244"/>
      <c r="IG45" s="244"/>
      <c r="IH45" s="244"/>
      <c r="II45" s="244"/>
      <c r="IJ45" s="244"/>
      <c r="IK45" s="244"/>
      <c r="IL45" s="244"/>
      <c r="IM45" s="244"/>
      <c r="IN45" s="244"/>
      <c r="IO45" s="244"/>
      <c r="IP45" s="244"/>
    </row>
    <row r="53" spans="1:250">
      <c r="A53" s="244"/>
      <c r="B53" s="244"/>
      <c r="C53" s="258"/>
      <c r="D53" s="258"/>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4"/>
      <c r="BR53" s="264"/>
      <c r="BS53" s="264"/>
      <c r="BT53" s="264"/>
      <c r="BU53" s="264"/>
      <c r="BV53" s="264"/>
      <c r="BW53" s="264"/>
      <c r="BX53" s="264"/>
      <c r="BY53" s="264"/>
      <c r="BZ53" s="264"/>
      <c r="CA53" s="264"/>
      <c r="CB53" s="264"/>
      <c r="CC53" s="264"/>
      <c r="CD53" s="264"/>
      <c r="CE53" s="264"/>
      <c r="CF53" s="264"/>
      <c r="CG53" s="264"/>
      <c r="CH53" s="264"/>
      <c r="CI53" s="264"/>
      <c r="CJ53" s="264"/>
      <c r="CK53" s="264"/>
      <c r="CL53" s="264"/>
      <c r="CM53" s="264"/>
      <c r="CN53" s="264"/>
      <c r="CO53" s="264"/>
      <c r="CP53" s="264"/>
      <c r="CQ53" s="264"/>
      <c r="CR53" s="264"/>
      <c r="CS53" s="264"/>
      <c r="CT53" s="264"/>
      <c r="CU53" s="264"/>
      <c r="CV53" s="264"/>
      <c r="CW53" s="264"/>
      <c r="CX53" s="264"/>
      <c r="CY53" s="264"/>
      <c r="CZ53" s="264"/>
      <c r="DA53" s="264"/>
      <c r="DB53" s="264"/>
      <c r="DC53" s="264"/>
      <c r="DD53" s="264"/>
      <c r="DE53" s="264"/>
      <c r="DF53" s="264"/>
      <c r="DG53" s="264"/>
      <c r="DH53" s="264"/>
      <c r="DI53" s="264"/>
      <c r="DJ53" s="264"/>
      <c r="DK53" s="264"/>
      <c r="DL53" s="264"/>
      <c r="DM53" s="264"/>
      <c r="DN53" s="264"/>
      <c r="DO53" s="264"/>
      <c r="DP53" s="264"/>
      <c r="DQ53" s="264"/>
      <c r="DR53" s="264"/>
      <c r="DS53" s="264"/>
      <c r="DT53" s="264"/>
      <c r="DU53" s="264"/>
      <c r="DV53" s="264"/>
      <c r="DW53" s="264"/>
      <c r="DX53" s="264"/>
      <c r="DY53" s="264"/>
      <c r="DZ53" s="264"/>
      <c r="EA53" s="264"/>
      <c r="EB53" s="264"/>
      <c r="EC53" s="264"/>
      <c r="ED53" s="264"/>
      <c r="EE53" s="264"/>
      <c r="EF53" s="264"/>
      <c r="EG53" s="264"/>
      <c r="EH53" s="264"/>
      <c r="EI53" s="264"/>
      <c r="EJ53" s="264"/>
      <c r="EK53" s="264"/>
      <c r="EL53" s="264"/>
      <c r="EM53" s="264"/>
      <c r="EN53" s="264"/>
      <c r="EO53" s="264"/>
      <c r="EP53" s="264"/>
      <c r="EQ53" s="264"/>
      <c r="ER53" s="264"/>
      <c r="ES53" s="264"/>
      <c r="ET53" s="264"/>
      <c r="EU53" s="264"/>
      <c r="EV53" s="264"/>
      <c r="EW53" s="264"/>
      <c r="EX53" s="264"/>
      <c r="EY53" s="264"/>
      <c r="EZ53" s="264"/>
      <c r="FA53" s="264"/>
      <c r="FB53" s="264"/>
      <c r="FC53" s="264"/>
      <c r="FD53" s="264"/>
      <c r="FE53" s="264"/>
      <c r="FF53" s="264"/>
      <c r="FG53" s="264"/>
      <c r="FH53" s="264"/>
      <c r="FI53" s="264"/>
      <c r="FJ53" s="264"/>
      <c r="FK53" s="264"/>
      <c r="FL53" s="264"/>
      <c r="FM53" s="264"/>
      <c r="FN53" s="264"/>
      <c r="FO53" s="264"/>
      <c r="FP53" s="264"/>
      <c r="FQ53" s="264"/>
      <c r="FR53" s="264"/>
      <c r="FS53" s="264"/>
      <c r="FT53" s="264"/>
      <c r="FU53" s="264"/>
      <c r="FV53" s="264"/>
      <c r="FW53" s="264"/>
      <c r="FX53" s="264"/>
      <c r="FY53" s="264"/>
      <c r="FZ53" s="264"/>
      <c r="GA53" s="264"/>
      <c r="GB53" s="264"/>
      <c r="GC53" s="264"/>
      <c r="GD53" s="264"/>
      <c r="GE53" s="264"/>
      <c r="GF53" s="264"/>
      <c r="GG53" s="264"/>
      <c r="GH53" s="264"/>
      <c r="GI53" s="264"/>
      <c r="GJ53" s="264"/>
      <c r="GK53" s="264"/>
      <c r="GL53" s="264"/>
      <c r="GM53" s="264"/>
      <c r="GN53" s="264"/>
      <c r="GO53" s="264"/>
      <c r="GP53" s="264"/>
      <c r="GQ53" s="264"/>
      <c r="GR53" s="264"/>
      <c r="GS53" s="264"/>
      <c r="GT53" s="264"/>
      <c r="GU53" s="264"/>
      <c r="GV53" s="264"/>
      <c r="GW53" s="264"/>
      <c r="GX53" s="264"/>
      <c r="GY53" s="264"/>
      <c r="GZ53" s="264"/>
      <c r="HA53" s="264"/>
      <c r="HB53" s="264"/>
      <c r="HC53" s="264"/>
      <c r="HD53" s="264"/>
      <c r="HE53" s="264"/>
      <c r="HF53" s="264"/>
      <c r="HG53" s="264"/>
      <c r="HH53" s="264"/>
      <c r="HI53" s="264"/>
      <c r="HJ53" s="264"/>
      <c r="HK53" s="264"/>
      <c r="HL53" s="264"/>
      <c r="HM53" s="264"/>
      <c r="HN53" s="264"/>
      <c r="HO53" s="264"/>
      <c r="HP53" s="264"/>
      <c r="HQ53" s="264"/>
      <c r="HR53" s="264"/>
      <c r="HS53" s="264"/>
      <c r="HT53" s="264"/>
      <c r="HU53" s="264"/>
      <c r="HV53" s="264"/>
      <c r="HW53" s="264"/>
      <c r="HX53" s="264"/>
      <c r="HY53" s="264"/>
      <c r="HZ53" s="264"/>
      <c r="IA53" s="264"/>
      <c r="IB53" s="264"/>
      <c r="IC53" s="264"/>
      <c r="ID53" s="264"/>
      <c r="IE53" s="264"/>
      <c r="IF53" s="264"/>
      <c r="IG53" s="264"/>
      <c r="IH53" s="264"/>
      <c r="II53" s="264"/>
      <c r="IJ53" s="264"/>
      <c r="IK53" s="264"/>
      <c r="IL53" s="264"/>
      <c r="IM53" s="264"/>
      <c r="IN53" s="264"/>
      <c r="IO53" s="264"/>
      <c r="IP53" s="264"/>
    </row>
    <row r="94" spans="1:2">
      <c r="A94" s="523"/>
      <c r="B94" s="524"/>
    </row>
  </sheetData>
  <sheetProtection algorithmName="SHA-512" hashValue="0Bykfoq4LpS23pka9Hjm1uIEZjI6BswnMPiwCzn+aW7z7uyWbK896bCw5Bx9sZbTPCBfo0wzA/GHW3J3xrmIag==" saltValue="Luh412ZICmh6w4YFPveZvQ=="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1.xml><?xml version="1.0" encoding="utf-8"?>
<worksheet xmlns="http://schemas.openxmlformats.org/spreadsheetml/2006/main" xmlns:r="http://schemas.openxmlformats.org/officeDocument/2006/relationships">
  <sheetPr>
    <tabColor rgb="FFFFC000"/>
  </sheetPr>
  <dimension ref="A1:IP94"/>
  <sheetViews>
    <sheetView showZeros="0" view="pageBreakPreview" topLeftCell="A13" zoomScaleNormal="100" zoomScaleSheetLayoutView="100" workbookViewId="0">
      <selection activeCell="E22" sqref="E22"/>
    </sheetView>
  </sheetViews>
  <sheetFormatPr defaultRowHeight="12.75"/>
  <cols>
    <col min="1" max="1" width="6.140625" style="263" customWidth="1"/>
    <col min="2" max="2" width="43.85546875" style="250" customWidth="1"/>
    <col min="3" max="3" width="5.85546875" style="261" customWidth="1"/>
    <col min="4" max="4" width="9.5703125" style="262" customWidth="1"/>
    <col min="5" max="5" width="10.85546875" style="394" customWidth="1"/>
    <col min="6" max="6" width="12.85546875" style="394" customWidth="1"/>
    <col min="7" max="16384" width="9.140625" style="244"/>
  </cols>
  <sheetData>
    <row r="1" spans="1:250" s="285" customFormat="1" ht="13.5" customHeight="1">
      <c r="A1" s="277" t="s">
        <v>310</v>
      </c>
      <c r="B1" s="278" t="s">
        <v>311</v>
      </c>
      <c r="C1" s="280"/>
      <c r="D1" s="503"/>
      <c r="E1" s="397"/>
      <c r="F1" s="280"/>
      <c r="G1" s="281"/>
      <c r="H1" s="282"/>
      <c r="I1" s="283"/>
      <c r="J1" s="284"/>
      <c r="K1" s="284"/>
    </row>
    <row r="2" spans="1:250" s="285" customFormat="1" ht="15">
      <c r="A2" s="4"/>
      <c r="B2" s="286"/>
      <c r="C2" s="280"/>
      <c r="D2" s="503"/>
      <c r="E2" s="397"/>
      <c r="F2" s="280"/>
      <c r="G2" s="281"/>
      <c r="H2" s="282"/>
      <c r="I2" s="283"/>
      <c r="J2" s="284"/>
      <c r="K2" s="284"/>
    </row>
    <row r="3" spans="1:250" s="285" customFormat="1">
      <c r="A3" s="4"/>
      <c r="B3" s="898" t="s">
        <v>15</v>
      </c>
      <c r="C3" s="625"/>
      <c r="D3" s="508"/>
      <c r="E3" s="899"/>
      <c r="F3" s="899"/>
      <c r="G3" s="281"/>
      <c r="H3" s="282"/>
      <c r="I3" s="283"/>
      <c r="J3" s="284"/>
      <c r="K3" s="284"/>
    </row>
    <row r="4" spans="1:250" s="285" customFormat="1" ht="25.5">
      <c r="A4" s="4"/>
      <c r="B4" s="900" t="s">
        <v>593</v>
      </c>
      <c r="C4" s="901"/>
      <c r="D4" s="901"/>
      <c r="E4" s="902"/>
      <c r="F4" s="902"/>
      <c r="G4" s="281"/>
      <c r="H4" s="282"/>
      <c r="I4" s="283"/>
      <c r="J4" s="284"/>
      <c r="K4" s="284"/>
    </row>
    <row r="5" spans="1:250" s="285" customFormat="1" ht="25.5">
      <c r="A5" s="4"/>
      <c r="B5" s="900" t="s">
        <v>594</v>
      </c>
      <c r="C5" s="901"/>
      <c r="D5" s="901"/>
      <c r="E5" s="902"/>
      <c r="F5" s="902"/>
      <c r="G5" s="281"/>
      <c r="H5" s="282"/>
      <c r="I5" s="283"/>
      <c r="J5" s="284"/>
      <c r="K5" s="284"/>
    </row>
    <row r="6" spans="1:250" s="285" customFormat="1">
      <c r="A6" s="4"/>
      <c r="B6" s="900" t="s">
        <v>250</v>
      </c>
      <c r="C6" s="901"/>
      <c r="D6" s="901"/>
      <c r="E6" s="902"/>
      <c r="F6" s="902"/>
      <c r="G6" s="281"/>
      <c r="H6" s="282"/>
      <c r="I6" s="283"/>
      <c r="J6" s="284"/>
      <c r="K6" s="284"/>
    </row>
    <row r="7" spans="1:250" s="285" customFormat="1" ht="25.5">
      <c r="A7" s="4"/>
      <c r="B7" s="900" t="s">
        <v>595</v>
      </c>
      <c r="C7" s="901"/>
      <c r="D7" s="901"/>
      <c r="E7" s="902"/>
      <c r="F7" s="902"/>
      <c r="G7" s="281"/>
      <c r="H7" s="282"/>
      <c r="I7" s="283"/>
      <c r="J7" s="284"/>
      <c r="K7" s="284"/>
    </row>
    <row r="8" spans="1:250" s="285" customFormat="1" ht="26.25" customHeight="1">
      <c r="A8" s="4"/>
      <c r="B8" s="903" t="s">
        <v>597</v>
      </c>
      <c r="C8" s="904"/>
      <c r="D8" s="904"/>
      <c r="E8" s="905"/>
      <c r="F8" s="905"/>
      <c r="G8" s="281"/>
      <c r="H8" s="282"/>
      <c r="I8" s="283"/>
      <c r="J8" s="284"/>
      <c r="K8" s="284"/>
    </row>
    <row r="9" spans="1:250" s="285" customFormat="1" ht="25.5">
      <c r="A9" s="4"/>
      <c r="B9" s="903" t="s">
        <v>596</v>
      </c>
      <c r="C9" s="904"/>
      <c r="D9" s="904"/>
      <c r="E9" s="905"/>
      <c r="F9" s="905"/>
      <c r="G9" s="281"/>
      <c r="H9" s="282"/>
      <c r="I9" s="283"/>
      <c r="J9" s="284"/>
      <c r="K9" s="284"/>
    </row>
    <row r="10" spans="1:250" s="285" customFormat="1" ht="15">
      <c r="A10" s="4"/>
      <c r="B10" s="286"/>
      <c r="C10" s="280"/>
      <c r="D10" s="503"/>
      <c r="E10" s="397"/>
      <c r="F10" s="280"/>
      <c r="G10" s="281"/>
      <c r="H10" s="282"/>
      <c r="I10" s="283"/>
      <c r="J10" s="284"/>
      <c r="K10" s="284"/>
    </row>
    <row r="11" spans="1:250" s="189" customFormat="1">
      <c r="A11" s="418" t="s">
        <v>25</v>
      </c>
      <c r="B11" s="419" t="s">
        <v>26</v>
      </c>
      <c r="C11" s="506" t="s">
        <v>11</v>
      </c>
      <c r="D11" s="507" t="s">
        <v>27</v>
      </c>
      <c r="E11" s="420" t="s">
        <v>28</v>
      </c>
      <c r="F11" s="421" t="s">
        <v>29</v>
      </c>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row>
    <row r="12" spans="1:250" s="189" customFormat="1">
      <c r="A12" s="290"/>
      <c r="B12" s="291"/>
      <c r="C12" s="531"/>
      <c r="D12" s="532"/>
      <c r="E12" s="400"/>
      <c r="F12" s="400"/>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row>
    <row r="13" spans="1:250" s="6" customFormat="1" ht="137.25" customHeight="1">
      <c r="A13" s="18">
        <f>COUNT($A$11:A12)+1</f>
        <v>1</v>
      </c>
      <c r="B13" s="906" t="s">
        <v>598</v>
      </c>
      <c r="C13" s="907"/>
      <c r="D13" s="908"/>
      <c r="E13" s="919"/>
      <c r="F13" s="909"/>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row>
    <row r="14" spans="1:250" s="6" customFormat="1" ht="26.25" customHeight="1">
      <c r="A14" s="18"/>
      <c r="B14" s="910" t="s">
        <v>312</v>
      </c>
      <c r="C14" s="911" t="s">
        <v>102</v>
      </c>
      <c r="D14" s="912">
        <v>3</v>
      </c>
      <c r="E14" s="110"/>
      <c r="F14" s="744">
        <f t="shared" ref="F14:F26" si="0">+E14*D14</f>
        <v>0</v>
      </c>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row>
    <row r="15" spans="1:250" s="6" customFormat="1" ht="26.25" customHeight="1">
      <c r="A15" s="18"/>
      <c r="B15" s="910" t="s">
        <v>313</v>
      </c>
      <c r="C15" s="911" t="s">
        <v>102</v>
      </c>
      <c r="D15" s="912">
        <v>2</v>
      </c>
      <c r="E15" s="110"/>
      <c r="F15" s="744">
        <f t="shared" si="0"/>
        <v>0</v>
      </c>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0" s="6" customFormat="1" ht="27.75" customHeight="1">
      <c r="A16" s="18"/>
      <c r="B16" s="910" t="s">
        <v>314</v>
      </c>
      <c r="C16" s="911" t="s">
        <v>102</v>
      </c>
      <c r="D16" s="912">
        <v>1</v>
      </c>
      <c r="E16" s="110"/>
      <c r="F16" s="744">
        <f t="shared" si="0"/>
        <v>0</v>
      </c>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row>
    <row r="17" spans="1:250" s="6" customFormat="1" ht="28.5" customHeight="1">
      <c r="A17" s="18"/>
      <c r="B17" s="910" t="s">
        <v>315</v>
      </c>
      <c r="C17" s="911" t="s">
        <v>102</v>
      </c>
      <c r="D17" s="912">
        <v>4</v>
      </c>
      <c r="E17" s="110"/>
      <c r="F17" s="744">
        <f t="shared" si="0"/>
        <v>0</v>
      </c>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row>
    <row r="18" spans="1:250" s="6" customFormat="1">
      <c r="A18" s="18"/>
      <c r="B18" s="910" t="s">
        <v>316</v>
      </c>
      <c r="C18" s="911" t="s">
        <v>102</v>
      </c>
      <c r="D18" s="912">
        <v>1</v>
      </c>
      <c r="E18" s="110"/>
      <c r="F18" s="744">
        <f t="shared" si="0"/>
        <v>0</v>
      </c>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row>
    <row r="19" spans="1:250" s="6" customFormat="1">
      <c r="A19" s="18"/>
      <c r="B19" s="668"/>
      <c r="C19" s="892"/>
      <c r="D19" s="894"/>
      <c r="E19" s="920"/>
      <c r="F19" s="744">
        <f t="shared" si="0"/>
        <v>0</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row>
    <row r="20" spans="1:250" s="297" customFormat="1" ht="51">
      <c r="A20" s="257">
        <f>COUNT($A$1:A17)+1</f>
        <v>2</v>
      </c>
      <c r="B20" s="913" t="s">
        <v>317</v>
      </c>
      <c r="C20" s="737" t="s">
        <v>117</v>
      </c>
      <c r="D20" s="737">
        <v>11</v>
      </c>
      <c r="E20" s="921"/>
      <c r="F20" s="744">
        <f t="shared" si="0"/>
        <v>0</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row>
    <row r="21" spans="1:250" s="297" customFormat="1">
      <c r="A21" s="18"/>
      <c r="B21" s="914"/>
      <c r="C21" s="915"/>
      <c r="D21" s="916"/>
      <c r="E21" s="922"/>
      <c r="F21" s="744">
        <f t="shared" si="0"/>
        <v>0</v>
      </c>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row>
    <row r="22" spans="1:250" s="297" customFormat="1" ht="38.25">
      <c r="A22" s="18">
        <f>COUNT($A$11:A21)+1</f>
        <v>3</v>
      </c>
      <c r="B22" s="913" t="s">
        <v>599</v>
      </c>
      <c r="C22" s="737" t="s">
        <v>117</v>
      </c>
      <c r="D22" s="737">
        <v>11</v>
      </c>
      <c r="E22" s="921"/>
      <c r="F22" s="744">
        <f t="shared" si="0"/>
        <v>0</v>
      </c>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50" s="297" customFormat="1">
      <c r="A23" s="18"/>
      <c r="B23" s="914"/>
      <c r="C23" s="915"/>
      <c r="D23" s="916"/>
      <c r="E23" s="922"/>
      <c r="F23" s="744">
        <f t="shared" si="0"/>
        <v>0</v>
      </c>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row>
    <row r="24" spans="1:250" s="297" customFormat="1" ht="38.25">
      <c r="A24" s="18">
        <f>COUNT($A$11:A23)+1</f>
        <v>4</v>
      </c>
      <c r="B24" s="913" t="s">
        <v>318</v>
      </c>
      <c r="C24" s="737" t="s">
        <v>117</v>
      </c>
      <c r="D24" s="737">
        <v>15</v>
      </c>
      <c r="E24" s="921"/>
      <c r="F24" s="744">
        <f t="shared" si="0"/>
        <v>0</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row>
    <row r="25" spans="1:250" s="297" customFormat="1">
      <c r="A25" s="18"/>
      <c r="B25" s="914"/>
      <c r="C25" s="915"/>
      <c r="D25" s="916"/>
      <c r="E25" s="922"/>
      <c r="F25" s="744">
        <f t="shared" si="0"/>
        <v>0</v>
      </c>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row>
    <row r="26" spans="1:250" s="297" customFormat="1" ht="51">
      <c r="A26" s="18">
        <f>COUNT($A$11:A25)+1</f>
        <v>5</v>
      </c>
      <c r="B26" s="913" t="s">
        <v>319</v>
      </c>
      <c r="C26" s="737" t="s">
        <v>117</v>
      </c>
      <c r="D26" s="737">
        <v>15</v>
      </c>
      <c r="E26" s="921"/>
      <c r="F26" s="744">
        <f t="shared" si="0"/>
        <v>0</v>
      </c>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row>
    <row r="27" spans="1:250" s="6" customFormat="1">
      <c r="A27" s="257"/>
      <c r="B27" s="913"/>
      <c r="C27" s="917"/>
      <c r="D27" s="737"/>
      <c r="E27" s="921"/>
      <c r="F27" s="7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row>
    <row r="28" spans="1:250" s="552" customFormat="1">
      <c r="A28" s="271">
        <f>COUNT($A$5:A26)+1</f>
        <v>6</v>
      </c>
      <c r="B28" s="251" t="s">
        <v>24</v>
      </c>
      <c r="C28" s="273"/>
      <c r="D28" s="513">
        <v>0.05</v>
      </c>
      <c r="E28" s="253"/>
      <c r="F28" s="396">
        <f>SUM(F13:F26)*D28</f>
        <v>0</v>
      </c>
    </row>
    <row r="29" spans="1:250" s="552" customFormat="1">
      <c r="A29" s="271"/>
      <c r="B29" s="251"/>
      <c r="C29" s="273"/>
      <c r="D29" s="918"/>
      <c r="E29" s="396"/>
      <c r="F29" s="396"/>
    </row>
    <row r="30" spans="1:250" s="6" customFormat="1" ht="13.5" thickBot="1">
      <c r="A30" s="254"/>
      <c r="B30" s="37" t="str">
        <f>$B$1&amp;" skupaj:"</f>
        <v>OKNA skupaj:</v>
      </c>
      <c r="C30" s="255"/>
      <c r="D30" s="256"/>
      <c r="E30" s="392"/>
      <c r="F30" s="393">
        <f>SUM(F13:F28)</f>
        <v>0</v>
      </c>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c r="IO30" s="244"/>
      <c r="IP30" s="244"/>
    </row>
    <row r="31" spans="1:250" s="6" customFormat="1" ht="13.5" thickTop="1">
      <c r="A31" s="257"/>
      <c r="B31" s="295"/>
      <c r="C31" s="242"/>
      <c r="D31" s="243"/>
      <c r="E31" s="391"/>
      <c r="F31" s="391"/>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c r="IO31" s="244"/>
      <c r="IP31" s="244"/>
    </row>
    <row r="32" spans="1:250" s="6" customFormat="1">
      <c r="A32" s="257"/>
      <c r="B32" s="295"/>
      <c r="C32" s="242"/>
      <c r="D32" s="248"/>
      <c r="E32" s="391"/>
      <c r="F32" s="391"/>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c r="IK32" s="244"/>
      <c r="IL32" s="244"/>
      <c r="IM32" s="244"/>
      <c r="IN32" s="244"/>
      <c r="IO32" s="244"/>
      <c r="IP32" s="244"/>
    </row>
    <row r="33" spans="1:250" s="6" customFormat="1">
      <c r="A33" s="257"/>
      <c r="B33" s="296"/>
      <c r="C33" s="242"/>
      <c r="D33" s="243"/>
      <c r="E33" s="391"/>
      <c r="F33" s="391"/>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c r="IK33" s="244"/>
      <c r="IL33" s="244"/>
      <c r="IM33" s="244"/>
      <c r="IN33" s="244"/>
      <c r="IO33" s="244"/>
      <c r="IP33" s="244"/>
    </row>
    <row r="41" spans="1:250">
      <c r="A41" s="244"/>
      <c r="B41" s="244"/>
      <c r="C41" s="258"/>
      <c r="D41" s="258"/>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4"/>
      <c r="BR41" s="264"/>
      <c r="BS41" s="264"/>
      <c r="BT41" s="264"/>
      <c r="BU41" s="264"/>
      <c r="BV41" s="264"/>
      <c r="BW41" s="264"/>
      <c r="BX41" s="264"/>
      <c r="BY41" s="264"/>
      <c r="BZ41" s="264"/>
      <c r="CA41" s="264"/>
      <c r="CB41" s="264"/>
      <c r="CC41" s="264"/>
      <c r="CD41" s="264"/>
      <c r="CE41" s="264"/>
      <c r="CF41" s="264"/>
      <c r="CG41" s="264"/>
      <c r="CH41" s="264"/>
      <c r="CI41" s="264"/>
      <c r="CJ41" s="264"/>
      <c r="CK41" s="264"/>
      <c r="CL41" s="264"/>
      <c r="CM41" s="264"/>
      <c r="CN41" s="264"/>
      <c r="CO41" s="264"/>
      <c r="CP41" s="264"/>
      <c r="CQ41" s="264"/>
      <c r="CR41" s="264"/>
      <c r="CS41" s="264"/>
      <c r="CT41" s="264"/>
      <c r="CU41" s="264"/>
      <c r="CV41" s="264"/>
      <c r="CW41" s="264"/>
      <c r="CX41" s="264"/>
      <c r="CY41" s="264"/>
      <c r="CZ41" s="264"/>
      <c r="DA41" s="264"/>
      <c r="DB41" s="264"/>
      <c r="DC41" s="264"/>
      <c r="DD41" s="264"/>
      <c r="DE41" s="264"/>
      <c r="DF41" s="264"/>
      <c r="DG41" s="264"/>
      <c r="DH41" s="264"/>
      <c r="DI41" s="264"/>
      <c r="DJ41" s="264"/>
      <c r="DK41" s="264"/>
      <c r="DL41" s="264"/>
      <c r="DM41" s="264"/>
      <c r="DN41" s="264"/>
      <c r="DO41" s="264"/>
      <c r="DP41" s="264"/>
      <c r="DQ41" s="264"/>
      <c r="DR41" s="264"/>
      <c r="DS41" s="264"/>
      <c r="DT41" s="264"/>
      <c r="DU41" s="264"/>
      <c r="DV41" s="264"/>
      <c r="DW41" s="264"/>
      <c r="DX41" s="264"/>
      <c r="DY41" s="264"/>
      <c r="DZ41" s="264"/>
      <c r="EA41" s="264"/>
      <c r="EB41" s="264"/>
      <c r="EC41" s="264"/>
      <c r="ED41" s="264"/>
      <c r="EE41" s="264"/>
      <c r="EF41" s="264"/>
      <c r="EG41" s="264"/>
      <c r="EH41" s="264"/>
      <c r="EI41" s="264"/>
      <c r="EJ41" s="264"/>
      <c r="EK41" s="264"/>
      <c r="EL41" s="264"/>
      <c r="EM41" s="264"/>
      <c r="EN41" s="264"/>
      <c r="EO41" s="264"/>
      <c r="EP41" s="264"/>
      <c r="EQ41" s="264"/>
      <c r="ER41" s="264"/>
      <c r="ES41" s="264"/>
      <c r="ET41" s="264"/>
      <c r="EU41" s="264"/>
      <c r="EV41" s="264"/>
      <c r="EW41" s="264"/>
      <c r="EX41" s="264"/>
      <c r="EY41" s="264"/>
      <c r="EZ41" s="264"/>
      <c r="FA41" s="264"/>
      <c r="FB41" s="264"/>
      <c r="FC41" s="264"/>
      <c r="FD41" s="264"/>
      <c r="FE41" s="264"/>
      <c r="FF41" s="264"/>
      <c r="FG41" s="264"/>
      <c r="FH41" s="264"/>
      <c r="FI41" s="264"/>
      <c r="FJ41" s="264"/>
      <c r="FK41" s="264"/>
      <c r="FL41" s="264"/>
      <c r="FM41" s="264"/>
      <c r="FN41" s="264"/>
      <c r="FO41" s="264"/>
      <c r="FP41" s="264"/>
      <c r="FQ41" s="264"/>
      <c r="FR41" s="264"/>
      <c r="FS41" s="264"/>
      <c r="FT41" s="264"/>
      <c r="FU41" s="264"/>
      <c r="FV41" s="264"/>
      <c r="FW41" s="264"/>
      <c r="FX41" s="264"/>
      <c r="FY41" s="264"/>
      <c r="FZ41" s="264"/>
      <c r="GA41" s="264"/>
      <c r="GB41" s="264"/>
      <c r="GC41" s="264"/>
      <c r="GD41" s="264"/>
      <c r="GE41" s="264"/>
      <c r="GF41" s="264"/>
      <c r="GG41" s="264"/>
      <c r="GH41" s="264"/>
      <c r="GI41" s="264"/>
      <c r="GJ41" s="264"/>
      <c r="GK41" s="264"/>
      <c r="GL41" s="264"/>
      <c r="GM41" s="264"/>
      <c r="GN41" s="264"/>
      <c r="GO41" s="264"/>
      <c r="GP41" s="264"/>
      <c r="GQ41" s="264"/>
      <c r="GR41" s="264"/>
      <c r="GS41" s="264"/>
      <c r="GT41" s="264"/>
      <c r="GU41" s="264"/>
      <c r="GV41" s="264"/>
      <c r="GW41" s="264"/>
      <c r="GX41" s="264"/>
      <c r="GY41" s="264"/>
      <c r="GZ41" s="264"/>
      <c r="HA41" s="264"/>
      <c r="HB41" s="264"/>
      <c r="HC41" s="264"/>
      <c r="HD41" s="264"/>
      <c r="HE41" s="264"/>
      <c r="HF41" s="264"/>
      <c r="HG41" s="264"/>
      <c r="HH41" s="264"/>
      <c r="HI41" s="264"/>
      <c r="HJ41" s="264"/>
      <c r="HK41" s="264"/>
      <c r="HL41" s="264"/>
      <c r="HM41" s="264"/>
      <c r="HN41" s="264"/>
      <c r="HO41" s="264"/>
      <c r="HP41" s="264"/>
      <c r="HQ41" s="264"/>
      <c r="HR41" s="264"/>
      <c r="HS41" s="264"/>
      <c r="HT41" s="264"/>
      <c r="HU41" s="264"/>
      <c r="HV41" s="264"/>
      <c r="HW41" s="264"/>
      <c r="HX41" s="264"/>
      <c r="HY41" s="264"/>
      <c r="HZ41" s="264"/>
      <c r="IA41" s="264"/>
      <c r="IB41" s="264"/>
      <c r="IC41" s="264"/>
      <c r="ID41" s="264"/>
      <c r="IE41" s="264"/>
      <c r="IF41" s="264"/>
      <c r="IG41" s="264"/>
      <c r="IH41" s="264"/>
      <c r="II41" s="264"/>
      <c r="IJ41" s="264"/>
      <c r="IK41" s="264"/>
      <c r="IL41" s="264"/>
      <c r="IM41" s="264"/>
      <c r="IN41" s="264"/>
      <c r="IO41" s="264"/>
      <c r="IP41" s="264"/>
    </row>
    <row r="94" spans="1:2">
      <c r="A94" s="523"/>
      <c r="B94" s="524"/>
    </row>
  </sheetData>
  <sheetProtection algorithmName="SHA-512" hashValue="Xj0oxxzDmRYsz3wvzMpsM8ZP8XVs4wSCVTpCd8QLOfUPanm/mqb7LKc6ulB6/EHhotB/b5Xqeacj9Sq9Dd78KA==" saltValue="7YMh6CQ8Ohv3YY8PJ0Y5JQ=="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6" max="5" man="1"/>
  </rowBreaks>
  <legacyDrawingHF r:id="rId2"/>
</worksheet>
</file>

<file path=xl/worksheets/sheet22.xml><?xml version="1.0" encoding="utf-8"?>
<worksheet xmlns="http://schemas.openxmlformats.org/spreadsheetml/2006/main" xmlns:r="http://schemas.openxmlformats.org/officeDocument/2006/relationships">
  <sheetPr>
    <tabColor rgb="FFFFC000"/>
  </sheetPr>
  <dimension ref="A1:IP94"/>
  <sheetViews>
    <sheetView showZeros="0" view="pageBreakPreview" zoomScaleNormal="100" zoomScaleSheetLayoutView="100" workbookViewId="0">
      <selection activeCell="E19" sqref="E19"/>
    </sheetView>
  </sheetViews>
  <sheetFormatPr defaultRowHeight="12.75"/>
  <cols>
    <col min="1" max="1" width="6.140625" style="263" customWidth="1"/>
    <col min="2" max="2" width="46.5703125" style="250" customWidth="1"/>
    <col min="3" max="3" width="5" style="261" customWidth="1"/>
    <col min="4" max="4" width="8.5703125" style="262" customWidth="1"/>
    <col min="5" max="5" width="10" style="394" customWidth="1"/>
    <col min="6" max="6" width="13.140625" style="394" customWidth="1"/>
    <col min="7" max="16384" width="9.140625" style="244"/>
  </cols>
  <sheetData>
    <row r="1" spans="1:250" s="285" customFormat="1" ht="13.5" customHeight="1">
      <c r="A1" s="277" t="s">
        <v>320</v>
      </c>
      <c r="B1" s="278" t="s">
        <v>321</v>
      </c>
      <c r="C1" s="280"/>
      <c r="D1" s="503"/>
      <c r="E1" s="397"/>
      <c r="F1" s="280"/>
      <c r="G1" s="281"/>
      <c r="H1" s="282"/>
      <c r="I1" s="283"/>
      <c r="J1" s="284"/>
      <c r="K1" s="284"/>
    </row>
    <row r="2" spans="1:250" s="285" customFormat="1" ht="15">
      <c r="A2" s="4"/>
      <c r="B2" s="286"/>
      <c r="C2" s="280"/>
      <c r="D2" s="503"/>
      <c r="E2" s="397"/>
      <c r="F2" s="280"/>
      <c r="G2" s="281"/>
      <c r="H2" s="282"/>
      <c r="I2" s="283"/>
      <c r="J2" s="284"/>
      <c r="K2" s="284"/>
    </row>
    <row r="3" spans="1:250" s="285" customFormat="1">
      <c r="A3" s="4"/>
      <c r="B3" s="887" t="s">
        <v>15</v>
      </c>
      <c r="C3" s="676"/>
      <c r="D3" s="508"/>
      <c r="E3" s="888"/>
      <c r="F3" s="888"/>
      <c r="G3" s="281"/>
      <c r="H3" s="282"/>
      <c r="I3" s="283"/>
      <c r="J3" s="284"/>
      <c r="K3" s="284"/>
    </row>
    <row r="4" spans="1:250" s="285" customFormat="1" ht="25.5">
      <c r="A4" s="4"/>
      <c r="B4" s="665" t="s">
        <v>587</v>
      </c>
      <c r="C4" s="710"/>
      <c r="D4" s="710"/>
      <c r="E4" s="711"/>
      <c r="F4" s="711"/>
      <c r="G4" s="281"/>
      <c r="H4" s="282"/>
      <c r="I4" s="283"/>
      <c r="J4" s="284"/>
      <c r="K4" s="284"/>
    </row>
    <row r="5" spans="1:250" s="285" customFormat="1" ht="38.25">
      <c r="A5" s="4"/>
      <c r="B5" s="665" t="s">
        <v>600</v>
      </c>
      <c r="C5" s="710"/>
      <c r="D5" s="710"/>
      <c r="E5" s="711"/>
      <c r="F5" s="711"/>
      <c r="G5" s="281"/>
      <c r="H5" s="282"/>
      <c r="I5" s="283"/>
      <c r="J5" s="284"/>
      <c r="K5" s="284"/>
    </row>
    <row r="6" spans="1:250" s="285" customFormat="1">
      <c r="A6" s="4"/>
      <c r="B6" s="665" t="s">
        <v>292</v>
      </c>
      <c r="C6" s="710"/>
      <c r="D6" s="710"/>
      <c r="E6" s="711"/>
      <c r="F6" s="711"/>
      <c r="G6" s="281"/>
      <c r="H6" s="282"/>
      <c r="I6" s="283"/>
      <c r="J6" s="284"/>
      <c r="K6" s="284"/>
    </row>
    <row r="7" spans="1:250" s="285" customFormat="1">
      <c r="A7" s="4"/>
      <c r="B7" s="889" t="s">
        <v>293</v>
      </c>
      <c r="C7" s="890"/>
      <c r="D7" s="890"/>
      <c r="E7" s="891"/>
      <c r="F7" s="891"/>
      <c r="G7" s="281"/>
      <c r="H7" s="282"/>
      <c r="I7" s="283"/>
      <c r="J7" s="284"/>
      <c r="K7" s="284"/>
    </row>
    <row r="8" spans="1:250" s="285" customFormat="1" ht="25.5">
      <c r="A8" s="4"/>
      <c r="B8" s="88" t="s">
        <v>601</v>
      </c>
      <c r="C8" s="712"/>
      <c r="D8" s="712"/>
      <c r="E8" s="713"/>
      <c r="F8" s="713"/>
      <c r="G8" s="281"/>
      <c r="H8" s="282"/>
      <c r="I8" s="283"/>
      <c r="J8" s="284"/>
      <c r="K8" s="284"/>
    </row>
    <row r="9" spans="1:250" s="285" customFormat="1" ht="15">
      <c r="A9" s="4"/>
      <c r="B9" s="286"/>
      <c r="C9" s="280"/>
      <c r="D9" s="503"/>
      <c r="E9" s="397"/>
      <c r="F9" s="280"/>
      <c r="G9" s="281"/>
      <c r="H9" s="282"/>
      <c r="I9" s="283"/>
      <c r="J9" s="284"/>
      <c r="K9" s="284"/>
    </row>
    <row r="10" spans="1:250" s="189" customFormat="1">
      <c r="A10" s="418" t="s">
        <v>25</v>
      </c>
      <c r="B10" s="419" t="s">
        <v>26</v>
      </c>
      <c r="C10" s="506" t="s">
        <v>11</v>
      </c>
      <c r="D10" s="507" t="s">
        <v>27</v>
      </c>
      <c r="E10" s="420" t="s">
        <v>28</v>
      </c>
      <c r="F10" s="421" t="s">
        <v>29</v>
      </c>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c r="II10" s="245"/>
      <c r="IJ10" s="245"/>
      <c r="IK10" s="245"/>
      <c r="IL10" s="245"/>
      <c r="IM10" s="245"/>
      <c r="IN10" s="245"/>
      <c r="IO10" s="245"/>
      <c r="IP10" s="245"/>
    </row>
    <row r="11" spans="1:250" s="189" customFormat="1">
      <c r="A11" s="290"/>
      <c r="B11" s="291"/>
      <c r="C11" s="531"/>
      <c r="D11" s="532"/>
      <c r="E11" s="400"/>
      <c r="F11" s="400"/>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row>
    <row r="12" spans="1:250" s="189" customFormat="1">
      <c r="A12" s="290"/>
      <c r="B12" s="292" t="s">
        <v>322</v>
      </c>
      <c r="C12" s="531"/>
      <c r="D12" s="532"/>
      <c r="E12" s="400"/>
      <c r="F12" s="400"/>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row>
    <row r="13" spans="1:250" s="1" customFormat="1">
      <c r="A13" s="18"/>
      <c r="B13" s="668"/>
      <c r="C13" s="892"/>
      <c r="D13" s="892"/>
      <c r="E13" s="691"/>
      <c r="F13" s="39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row>
    <row r="14" spans="1:250" s="1" customFormat="1" ht="90" customHeight="1">
      <c r="A14" s="575">
        <v>1</v>
      </c>
      <c r="B14" s="923" t="s">
        <v>323</v>
      </c>
      <c r="C14" s="924"/>
      <c r="D14" s="925"/>
      <c r="E14" s="781"/>
      <c r="F14" s="926"/>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row>
    <row r="15" spans="1:250" s="1" customFormat="1">
      <c r="A15" s="18"/>
      <c r="B15" s="632" t="s">
        <v>324</v>
      </c>
      <c r="C15" s="924"/>
      <c r="D15" s="925"/>
      <c r="E15" s="781"/>
      <c r="F15" s="926"/>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0" s="1" customFormat="1" ht="25.5">
      <c r="A16" s="18"/>
      <c r="B16" s="927" t="s">
        <v>325</v>
      </c>
      <c r="C16" s="928" t="s">
        <v>102</v>
      </c>
      <c r="D16" s="727">
        <v>4</v>
      </c>
      <c r="E16" s="858"/>
      <c r="F16" s="638">
        <f>D16*E16</f>
        <v>0</v>
      </c>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row>
    <row r="17" spans="1:244" s="1" customFormat="1">
      <c r="A17" s="18"/>
      <c r="B17" s="927" t="s">
        <v>327</v>
      </c>
      <c r="C17" s="928" t="s">
        <v>102</v>
      </c>
      <c r="D17" s="727">
        <v>6</v>
      </c>
      <c r="E17" s="858"/>
      <c r="F17" s="638">
        <f t="shared" ref="F17:F46" si="0">D17*E17</f>
        <v>0</v>
      </c>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row>
    <row r="18" spans="1:244" s="1" customFormat="1">
      <c r="A18" s="18"/>
      <c r="B18" s="659"/>
      <c r="C18" s="477"/>
      <c r="D18" s="508"/>
      <c r="E18" s="806"/>
      <c r="F18" s="638">
        <f t="shared" si="0"/>
        <v>0</v>
      </c>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row>
    <row r="19" spans="1:244" s="1" customFormat="1" ht="77.25" customHeight="1">
      <c r="A19" s="257">
        <f>COUNT($A$1:A16)+1</f>
        <v>2</v>
      </c>
      <c r="B19" s="923" t="s">
        <v>513</v>
      </c>
      <c r="C19" s="924"/>
      <c r="D19" s="925"/>
      <c r="E19" s="931"/>
      <c r="F19" s="638">
        <f t="shared" si="0"/>
        <v>0</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row>
    <row r="20" spans="1:244" s="1" customFormat="1">
      <c r="A20" s="18"/>
      <c r="B20" s="632" t="s">
        <v>324</v>
      </c>
      <c r="C20" s="924"/>
      <c r="D20" s="925"/>
      <c r="E20" s="931"/>
      <c r="F20" s="638">
        <f t="shared" si="0"/>
        <v>0</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row>
    <row r="21" spans="1:244" s="1" customFormat="1">
      <c r="A21" s="257"/>
      <c r="B21" s="927" t="s">
        <v>326</v>
      </c>
      <c r="C21" s="928" t="s">
        <v>102</v>
      </c>
      <c r="D21" s="727">
        <v>1</v>
      </c>
      <c r="E21" s="858"/>
      <c r="F21" s="638">
        <f t="shared" si="0"/>
        <v>0</v>
      </c>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row>
    <row r="22" spans="1:244" s="1" customFormat="1">
      <c r="A22" s="18"/>
      <c r="B22" s="659"/>
      <c r="C22" s="477"/>
      <c r="D22" s="508"/>
      <c r="E22" s="806"/>
      <c r="F22" s="638">
        <f t="shared" si="0"/>
        <v>0</v>
      </c>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44" s="1" customFormat="1" ht="129.75" customHeight="1">
      <c r="A23" s="257">
        <f>COUNT($A$1:A20)+1</f>
        <v>3</v>
      </c>
      <c r="B23" s="923" t="s">
        <v>602</v>
      </c>
      <c r="C23" s="924"/>
      <c r="D23" s="925"/>
      <c r="E23" s="931"/>
      <c r="F23" s="638">
        <f t="shared" si="0"/>
        <v>0</v>
      </c>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row>
    <row r="24" spans="1:244" s="6" customFormat="1">
      <c r="A24" s="18"/>
      <c r="B24" s="632" t="s">
        <v>324</v>
      </c>
      <c r="C24" s="924"/>
      <c r="D24" s="925"/>
      <c r="E24" s="931"/>
      <c r="F24" s="638">
        <f t="shared" si="0"/>
        <v>0</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row>
    <row r="25" spans="1:244" s="6" customFormat="1">
      <c r="A25" s="18"/>
      <c r="B25" s="927" t="s">
        <v>401</v>
      </c>
      <c r="C25" s="928" t="s">
        <v>102</v>
      </c>
      <c r="D25" s="727">
        <v>1</v>
      </c>
      <c r="E25" s="858"/>
      <c r="F25" s="638">
        <f t="shared" si="0"/>
        <v>0</v>
      </c>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row>
    <row r="26" spans="1:244" s="6" customFormat="1">
      <c r="A26" s="18"/>
      <c r="B26" s="668"/>
      <c r="C26" s="892"/>
      <c r="D26" s="894"/>
      <c r="E26" s="896"/>
      <c r="F26" s="638">
        <f t="shared" si="0"/>
        <v>0</v>
      </c>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row>
    <row r="27" spans="1:244" s="6" customFormat="1">
      <c r="A27" s="257"/>
      <c r="B27" s="292" t="s">
        <v>328</v>
      </c>
      <c r="C27" s="510"/>
      <c r="D27" s="508"/>
      <c r="E27" s="858"/>
      <c r="F27" s="638">
        <f t="shared" si="0"/>
        <v>0</v>
      </c>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row>
    <row r="28" spans="1:244" s="6" customFormat="1">
      <c r="A28" s="18"/>
      <c r="B28" s="659"/>
      <c r="C28" s="510"/>
      <c r="D28" s="508"/>
      <c r="E28" s="806"/>
      <c r="F28" s="638">
        <f t="shared" si="0"/>
        <v>0</v>
      </c>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row>
    <row r="29" spans="1:244" s="6" customFormat="1" ht="51" customHeight="1">
      <c r="A29" s="257">
        <f>COUNT($A$1:A26)+1</f>
        <v>4</v>
      </c>
      <c r="B29" s="923" t="s">
        <v>603</v>
      </c>
      <c r="C29" s="924"/>
      <c r="D29" s="925"/>
      <c r="E29" s="931"/>
      <c r="F29" s="638">
        <f t="shared" si="0"/>
        <v>0</v>
      </c>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row>
    <row r="30" spans="1:244" s="6" customFormat="1">
      <c r="A30" s="18"/>
      <c r="B30" s="632" t="s">
        <v>324</v>
      </c>
      <c r="C30" s="924"/>
      <c r="D30" s="925"/>
      <c r="E30" s="931"/>
      <c r="F30" s="638">
        <f t="shared" si="0"/>
        <v>0</v>
      </c>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row>
    <row r="31" spans="1:244" s="6" customFormat="1">
      <c r="A31" s="18"/>
      <c r="B31" s="927" t="s">
        <v>329</v>
      </c>
      <c r="C31" s="928" t="s">
        <v>102</v>
      </c>
      <c r="D31" s="727">
        <v>1</v>
      </c>
      <c r="E31" s="858"/>
      <c r="F31" s="638">
        <f t="shared" si="0"/>
        <v>0</v>
      </c>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row>
    <row r="32" spans="1:244" s="6" customFormat="1">
      <c r="A32" s="18"/>
      <c r="B32" s="927" t="s">
        <v>330</v>
      </c>
      <c r="C32" s="928" t="s">
        <v>102</v>
      </c>
      <c r="D32" s="727">
        <v>1</v>
      </c>
      <c r="E32" s="858"/>
      <c r="F32" s="638">
        <f t="shared" si="0"/>
        <v>0</v>
      </c>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row>
    <row r="33" spans="1:244" s="6" customFormat="1">
      <c r="A33" s="18"/>
      <c r="B33" s="659"/>
      <c r="C33" s="510"/>
      <c r="D33" s="508"/>
      <c r="E33" s="806"/>
      <c r="F33" s="638">
        <f t="shared" si="0"/>
        <v>0</v>
      </c>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row>
    <row r="34" spans="1:244" s="6" customFormat="1" ht="51">
      <c r="A34" s="257">
        <f>COUNT($A$1:A33)+1</f>
        <v>5</v>
      </c>
      <c r="B34" s="923" t="s">
        <v>331</v>
      </c>
      <c r="C34" s="924"/>
      <c r="D34" s="925"/>
      <c r="E34" s="931"/>
      <c r="F34" s="638">
        <f t="shared" si="0"/>
        <v>0</v>
      </c>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row>
    <row r="35" spans="1:244" s="6" customFormat="1">
      <c r="A35" s="18"/>
      <c r="B35" s="632" t="s">
        <v>332</v>
      </c>
      <c r="C35" s="924"/>
      <c r="D35" s="925"/>
      <c r="E35" s="931"/>
      <c r="F35" s="638">
        <f t="shared" si="0"/>
        <v>0</v>
      </c>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row>
    <row r="36" spans="1:244" s="6" customFormat="1">
      <c r="A36" s="257"/>
      <c r="B36" s="927" t="s">
        <v>333</v>
      </c>
      <c r="C36" s="928" t="s">
        <v>102</v>
      </c>
      <c r="D36" s="727">
        <v>1</v>
      </c>
      <c r="E36" s="858"/>
      <c r="F36" s="638">
        <f t="shared" si="0"/>
        <v>0</v>
      </c>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row>
    <row r="37" spans="1:244" s="6" customFormat="1">
      <c r="A37" s="18"/>
      <c r="B37" s="927" t="s">
        <v>334</v>
      </c>
      <c r="C37" s="928" t="s">
        <v>102</v>
      </c>
      <c r="D37" s="727">
        <v>1</v>
      </c>
      <c r="E37" s="858"/>
      <c r="F37" s="638">
        <f t="shared" si="0"/>
        <v>0</v>
      </c>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row>
    <row r="38" spans="1:244" s="6" customFormat="1">
      <c r="A38" s="18"/>
      <c r="B38" s="927" t="s">
        <v>335</v>
      </c>
      <c r="C38" s="928" t="s">
        <v>102</v>
      </c>
      <c r="D38" s="727">
        <v>2</v>
      </c>
      <c r="E38" s="858"/>
      <c r="F38" s="638">
        <f t="shared" si="0"/>
        <v>0</v>
      </c>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row>
    <row r="39" spans="1:244" s="6" customFormat="1">
      <c r="A39" s="18"/>
      <c r="B39" s="927" t="s">
        <v>336</v>
      </c>
      <c r="C39" s="928" t="s">
        <v>102</v>
      </c>
      <c r="D39" s="727">
        <v>2</v>
      </c>
      <c r="E39" s="858"/>
      <c r="F39" s="638">
        <f t="shared" si="0"/>
        <v>0</v>
      </c>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row>
    <row r="40" spans="1:244" s="6" customFormat="1">
      <c r="A40" s="18"/>
      <c r="B40" s="927" t="s">
        <v>337</v>
      </c>
      <c r="C40" s="928" t="s">
        <v>102</v>
      </c>
      <c r="D40" s="727">
        <v>1</v>
      </c>
      <c r="E40" s="858"/>
      <c r="F40" s="638">
        <f t="shared" si="0"/>
        <v>0</v>
      </c>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44"/>
      <c r="CW40" s="244"/>
      <c r="CX40" s="244"/>
      <c r="CY40" s="244"/>
      <c r="CZ40" s="244"/>
      <c r="DA40" s="244"/>
      <c r="DB40" s="244"/>
      <c r="DC40" s="244"/>
      <c r="DD40" s="244"/>
      <c r="DE40" s="244"/>
      <c r="DF40" s="244"/>
      <c r="DG40" s="244"/>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c r="FF40" s="244"/>
      <c r="FG40" s="244"/>
      <c r="FH40" s="244"/>
      <c r="FI40" s="244"/>
      <c r="FJ40" s="244"/>
      <c r="FK40" s="244"/>
      <c r="FL40" s="244"/>
      <c r="FM40" s="244"/>
      <c r="FN40" s="244"/>
      <c r="FO40" s="244"/>
      <c r="FP40" s="244"/>
      <c r="FQ40" s="244"/>
      <c r="FR40" s="244"/>
      <c r="FS40" s="244"/>
      <c r="FT40" s="244"/>
      <c r="FU40" s="244"/>
      <c r="FV40" s="244"/>
      <c r="FW40" s="244"/>
      <c r="FX40" s="244"/>
      <c r="FY40" s="244"/>
      <c r="FZ40" s="244"/>
      <c r="GA40" s="244"/>
      <c r="GB40" s="244"/>
      <c r="GC40" s="244"/>
      <c r="GD40" s="244"/>
      <c r="GE40" s="244"/>
      <c r="GF40" s="244"/>
      <c r="GG40" s="244"/>
      <c r="GH40" s="244"/>
      <c r="GI40" s="244"/>
      <c r="GJ40" s="244"/>
      <c r="GK40" s="244"/>
      <c r="GL40" s="244"/>
      <c r="GM40" s="244"/>
      <c r="GN40" s="244"/>
      <c r="GO40" s="244"/>
      <c r="GP40" s="244"/>
      <c r="GQ40" s="244"/>
      <c r="GR40" s="244"/>
      <c r="GS40" s="244"/>
      <c r="GT40" s="244"/>
      <c r="GU40" s="244"/>
      <c r="GV40" s="244"/>
      <c r="GW40" s="244"/>
      <c r="GX40" s="244"/>
      <c r="GY40" s="244"/>
      <c r="GZ40" s="244"/>
      <c r="HA40" s="244"/>
      <c r="HB40" s="244"/>
      <c r="HC40" s="244"/>
      <c r="HD40" s="244"/>
      <c r="HE40" s="244"/>
      <c r="HF40" s="244"/>
      <c r="HG40" s="244"/>
      <c r="HH40" s="244"/>
      <c r="HI40" s="244"/>
      <c r="HJ40" s="244"/>
      <c r="HK40" s="244"/>
      <c r="HL40" s="244"/>
      <c r="HM40" s="244"/>
      <c r="HN40" s="244"/>
      <c r="HO40" s="244"/>
      <c r="HP40" s="244"/>
      <c r="HQ40" s="244"/>
      <c r="HR40" s="244"/>
      <c r="HS40" s="244"/>
      <c r="HT40" s="244"/>
      <c r="HU40" s="244"/>
      <c r="HV40" s="244"/>
      <c r="HW40" s="244"/>
      <c r="HX40" s="244"/>
      <c r="HY40" s="244"/>
      <c r="HZ40" s="244"/>
      <c r="IA40" s="244"/>
      <c r="IB40" s="244"/>
      <c r="IC40" s="244"/>
      <c r="ID40" s="244"/>
      <c r="IE40" s="244"/>
      <c r="IF40" s="244"/>
      <c r="IG40" s="244"/>
      <c r="IH40" s="244"/>
      <c r="II40" s="244"/>
      <c r="IJ40" s="244"/>
    </row>
    <row r="41" spans="1:244" s="6" customFormat="1">
      <c r="A41" s="18"/>
      <c r="B41" s="927" t="s">
        <v>338</v>
      </c>
      <c r="C41" s="928" t="s">
        <v>102</v>
      </c>
      <c r="D41" s="727">
        <v>1</v>
      </c>
      <c r="E41" s="858"/>
      <c r="F41" s="638">
        <f t="shared" si="0"/>
        <v>0</v>
      </c>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row>
    <row r="42" spans="1:244" s="6" customFormat="1">
      <c r="A42" s="18"/>
      <c r="B42" s="927"/>
      <c r="C42" s="928"/>
      <c r="D42" s="727"/>
      <c r="E42" s="858"/>
      <c r="F42" s="638">
        <f t="shared" si="0"/>
        <v>0</v>
      </c>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row>
    <row r="43" spans="1:244" s="6" customFormat="1">
      <c r="A43" s="18"/>
      <c r="B43" s="292" t="s">
        <v>339</v>
      </c>
      <c r="C43" s="928"/>
      <c r="D43" s="727"/>
      <c r="E43" s="858"/>
      <c r="F43" s="638">
        <f t="shared" si="0"/>
        <v>0</v>
      </c>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row>
    <row r="44" spans="1:244" s="6" customFormat="1">
      <c r="A44" s="18"/>
      <c r="B44" s="927"/>
      <c r="C44" s="928"/>
      <c r="D44" s="727"/>
      <c r="E44" s="858"/>
      <c r="F44" s="638">
        <f t="shared" si="0"/>
        <v>0</v>
      </c>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row>
    <row r="45" spans="1:244" s="6" customFormat="1" ht="51" customHeight="1">
      <c r="A45" s="257">
        <f>COUNT($A$1:A42)+1</f>
        <v>6</v>
      </c>
      <c r="B45" s="929" t="s">
        <v>340</v>
      </c>
      <c r="C45" s="924"/>
      <c r="D45" s="925"/>
      <c r="E45" s="410"/>
      <c r="F45" s="638">
        <f t="shared" si="0"/>
        <v>0</v>
      </c>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244"/>
      <c r="GU45" s="244"/>
      <c r="GV45" s="244"/>
      <c r="GW45" s="244"/>
      <c r="GX45" s="244"/>
      <c r="GY45" s="244"/>
      <c r="GZ45" s="244"/>
      <c r="HA45" s="244"/>
      <c r="HB45" s="244"/>
      <c r="HC45" s="244"/>
      <c r="HD45" s="244"/>
      <c r="HE45" s="244"/>
      <c r="HF45" s="244"/>
      <c r="HG45" s="244"/>
      <c r="HH45" s="244"/>
      <c r="HI45" s="244"/>
      <c r="HJ45" s="244"/>
      <c r="HK45" s="244"/>
      <c r="HL45" s="244"/>
      <c r="HM45" s="244"/>
      <c r="HN45" s="244"/>
      <c r="HO45" s="244"/>
      <c r="HP45" s="244"/>
      <c r="HQ45" s="244"/>
      <c r="HR45" s="244"/>
      <c r="HS45" s="244"/>
      <c r="HT45" s="244"/>
      <c r="HU45" s="244"/>
      <c r="HV45" s="244"/>
      <c r="HW45" s="244"/>
      <c r="HX45" s="244"/>
      <c r="HY45" s="244"/>
      <c r="HZ45" s="244"/>
      <c r="IA45" s="244"/>
      <c r="IB45" s="244"/>
      <c r="IC45" s="244"/>
      <c r="ID45" s="244"/>
      <c r="IE45" s="244"/>
      <c r="IF45" s="244"/>
      <c r="IG45" s="244"/>
      <c r="IH45" s="244"/>
      <c r="II45" s="244"/>
      <c r="IJ45" s="244"/>
    </row>
    <row r="46" spans="1:244" s="6" customFormat="1" ht="93" customHeight="1">
      <c r="A46" s="18"/>
      <c r="B46" s="930" t="s">
        <v>604</v>
      </c>
      <c r="C46" s="637" t="s">
        <v>102</v>
      </c>
      <c r="D46" s="538">
        <v>1</v>
      </c>
      <c r="E46" s="410"/>
      <c r="F46" s="638">
        <f t="shared" si="0"/>
        <v>0</v>
      </c>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4"/>
      <c r="FL46" s="244"/>
      <c r="FM46" s="244"/>
      <c r="FN46" s="244"/>
      <c r="FO46" s="244"/>
      <c r="FP46" s="244"/>
      <c r="FQ46" s="244"/>
      <c r="FR46" s="244"/>
      <c r="FS46" s="244"/>
      <c r="FT46" s="244"/>
      <c r="FU46" s="244"/>
      <c r="FV46" s="244"/>
      <c r="FW46" s="244"/>
      <c r="FX46" s="244"/>
      <c r="FY46" s="244"/>
      <c r="FZ46" s="244"/>
      <c r="GA46" s="244"/>
      <c r="GB46" s="244"/>
      <c r="GC46" s="244"/>
      <c r="GD46" s="244"/>
      <c r="GE46" s="244"/>
      <c r="GF46" s="244"/>
      <c r="GG46" s="244"/>
      <c r="GH46" s="244"/>
      <c r="GI46" s="244"/>
      <c r="GJ46" s="244"/>
      <c r="GK46" s="244"/>
      <c r="GL46" s="244"/>
      <c r="GM46" s="244"/>
      <c r="GN46" s="244"/>
      <c r="GO46" s="244"/>
      <c r="GP46" s="244"/>
      <c r="GQ46" s="244"/>
      <c r="GR46" s="244"/>
      <c r="GS46" s="244"/>
      <c r="GT46" s="244"/>
      <c r="GU46" s="244"/>
      <c r="GV46" s="244"/>
      <c r="GW46" s="244"/>
      <c r="GX46" s="244"/>
      <c r="GY46" s="244"/>
      <c r="GZ46" s="244"/>
      <c r="HA46" s="244"/>
      <c r="HB46" s="244"/>
      <c r="HC46" s="244"/>
      <c r="HD46" s="244"/>
      <c r="HE46" s="244"/>
      <c r="HF46" s="244"/>
      <c r="HG46" s="244"/>
      <c r="HH46" s="244"/>
      <c r="HI46" s="244"/>
      <c r="HJ46" s="244"/>
      <c r="HK46" s="244"/>
      <c r="HL46" s="244"/>
      <c r="HM46" s="244"/>
      <c r="HN46" s="244"/>
      <c r="HO46" s="244"/>
      <c r="HP46" s="244"/>
      <c r="HQ46" s="244"/>
      <c r="HR46" s="244"/>
      <c r="HS46" s="244"/>
      <c r="HT46" s="244"/>
      <c r="HU46" s="244"/>
      <c r="HV46" s="244"/>
      <c r="HW46" s="244"/>
      <c r="HX46" s="244"/>
      <c r="HY46" s="244"/>
      <c r="HZ46" s="244"/>
      <c r="IA46" s="244"/>
      <c r="IB46" s="244"/>
      <c r="IC46" s="244"/>
      <c r="ID46" s="244"/>
      <c r="IE46" s="244"/>
      <c r="IF46" s="244"/>
      <c r="IG46" s="244"/>
      <c r="IH46" s="244"/>
      <c r="II46" s="244"/>
      <c r="IJ46" s="244"/>
    </row>
    <row r="47" spans="1:244" s="6" customFormat="1">
      <c r="A47" s="18"/>
      <c r="B47" s="930"/>
      <c r="C47" s="637"/>
      <c r="D47" s="538"/>
      <c r="E47" s="410"/>
      <c r="F47" s="638"/>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c r="FK47" s="244"/>
      <c r="FL47" s="244"/>
      <c r="FM47" s="244"/>
      <c r="FN47" s="244"/>
      <c r="FO47" s="244"/>
      <c r="FP47" s="244"/>
      <c r="FQ47" s="244"/>
      <c r="FR47" s="244"/>
      <c r="FS47" s="244"/>
      <c r="FT47" s="244"/>
      <c r="FU47" s="244"/>
      <c r="FV47" s="244"/>
      <c r="FW47" s="244"/>
      <c r="FX47" s="244"/>
      <c r="FY47" s="244"/>
      <c r="FZ47" s="244"/>
      <c r="GA47" s="244"/>
      <c r="GB47" s="244"/>
      <c r="GC47" s="244"/>
      <c r="GD47" s="244"/>
      <c r="GE47" s="244"/>
      <c r="GF47" s="244"/>
      <c r="GG47" s="244"/>
      <c r="GH47" s="244"/>
      <c r="GI47" s="244"/>
      <c r="GJ47" s="244"/>
      <c r="GK47" s="244"/>
      <c r="GL47" s="244"/>
      <c r="GM47" s="244"/>
      <c r="GN47" s="244"/>
      <c r="GO47" s="244"/>
      <c r="GP47" s="244"/>
      <c r="GQ47" s="244"/>
      <c r="GR47" s="244"/>
      <c r="GS47" s="244"/>
      <c r="GT47" s="244"/>
      <c r="GU47" s="244"/>
      <c r="GV47" s="244"/>
      <c r="GW47" s="244"/>
      <c r="GX47" s="244"/>
      <c r="GY47" s="244"/>
      <c r="GZ47" s="244"/>
      <c r="HA47" s="244"/>
      <c r="HB47" s="244"/>
      <c r="HC47" s="244"/>
      <c r="HD47" s="244"/>
      <c r="HE47" s="244"/>
      <c r="HF47" s="244"/>
      <c r="HG47" s="244"/>
      <c r="HH47" s="244"/>
      <c r="HI47" s="244"/>
      <c r="HJ47" s="244"/>
      <c r="HK47" s="244"/>
      <c r="HL47" s="244"/>
      <c r="HM47" s="244"/>
      <c r="HN47" s="244"/>
      <c r="HO47" s="244"/>
      <c r="HP47" s="244"/>
      <c r="HQ47" s="244"/>
      <c r="HR47" s="244"/>
      <c r="HS47" s="244"/>
      <c r="HT47" s="244"/>
      <c r="HU47" s="244"/>
      <c r="HV47" s="244"/>
      <c r="HW47" s="244"/>
      <c r="HX47" s="244"/>
      <c r="HY47" s="244"/>
      <c r="HZ47" s="244"/>
      <c r="IA47" s="244"/>
      <c r="IB47" s="244"/>
      <c r="IC47" s="244"/>
      <c r="ID47" s="244"/>
      <c r="IE47" s="244"/>
      <c r="IF47" s="244"/>
      <c r="IG47" s="244"/>
      <c r="IH47" s="244"/>
      <c r="II47" s="244"/>
      <c r="IJ47" s="244"/>
    </row>
    <row r="48" spans="1:244" s="552" customFormat="1">
      <c r="A48" s="271">
        <f>COUNT($A$12:A47)+1</f>
        <v>7</v>
      </c>
      <c r="B48" s="251" t="s">
        <v>24</v>
      </c>
      <c r="C48" s="273"/>
      <c r="D48" s="513">
        <v>0.05</v>
      </c>
      <c r="E48" s="253"/>
      <c r="F48" s="396">
        <f>SUM(F14:F47)*D48</f>
        <v>0</v>
      </c>
    </row>
    <row r="49" spans="1:250" s="6" customFormat="1" ht="16.5" customHeight="1">
      <c r="A49" s="293"/>
      <c r="B49" s="294"/>
      <c r="C49" s="533"/>
      <c r="D49" s="534"/>
      <c r="E49" s="401"/>
      <c r="F49" s="402"/>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c r="GS49" s="244"/>
      <c r="GT49" s="244"/>
      <c r="GU49" s="244"/>
      <c r="GV49" s="244"/>
      <c r="GW49" s="244"/>
      <c r="GX49" s="244"/>
      <c r="GY49" s="244"/>
      <c r="GZ49" s="244"/>
      <c r="HA49" s="244"/>
      <c r="HB49" s="244"/>
      <c r="HC49" s="244"/>
      <c r="HD49" s="244"/>
      <c r="HE49" s="244"/>
      <c r="HF49" s="244"/>
      <c r="HG49" s="244"/>
      <c r="HH49" s="244"/>
      <c r="HI49" s="244"/>
      <c r="HJ49" s="244"/>
      <c r="HK49" s="244"/>
      <c r="HL49" s="244"/>
      <c r="HM49" s="244"/>
      <c r="HN49" s="244"/>
      <c r="HO49" s="244"/>
      <c r="HP49" s="244"/>
      <c r="HQ49" s="244"/>
      <c r="HR49" s="244"/>
      <c r="HS49" s="244"/>
      <c r="HT49" s="244"/>
      <c r="HU49" s="244"/>
      <c r="HV49" s="244"/>
      <c r="HW49" s="244"/>
      <c r="HX49" s="244"/>
      <c r="HY49" s="244"/>
      <c r="HZ49" s="244"/>
      <c r="IA49" s="244"/>
      <c r="IB49" s="244"/>
      <c r="IC49" s="244"/>
      <c r="ID49" s="244"/>
      <c r="IE49" s="244"/>
      <c r="IF49" s="244"/>
      <c r="IG49" s="244"/>
      <c r="IH49" s="244"/>
      <c r="II49" s="244"/>
      <c r="IJ49" s="244"/>
      <c r="IK49" s="244"/>
      <c r="IL49" s="244"/>
      <c r="IM49" s="244"/>
      <c r="IN49" s="244"/>
      <c r="IO49" s="244"/>
      <c r="IP49" s="244"/>
    </row>
    <row r="50" spans="1:250" s="6" customFormat="1" ht="13.5" thickBot="1">
      <c r="A50" s="254"/>
      <c r="B50" s="37" t="str">
        <f>$B$1&amp;" skupaj:"</f>
        <v>ZUNANJE IN NOTRANJE ZASTEKLITVE skupaj:</v>
      </c>
      <c r="C50" s="255"/>
      <c r="D50" s="256"/>
      <c r="E50" s="392"/>
      <c r="F50" s="393">
        <f>SUM(F14:F49)</f>
        <v>0</v>
      </c>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c r="GZ50" s="244"/>
      <c r="HA50" s="244"/>
      <c r="HB50" s="244"/>
      <c r="HC50" s="244"/>
      <c r="HD50" s="244"/>
      <c r="HE50" s="244"/>
      <c r="HF50" s="244"/>
      <c r="HG50" s="244"/>
      <c r="HH50" s="244"/>
      <c r="HI50" s="244"/>
      <c r="HJ50" s="244"/>
      <c r="HK50" s="244"/>
      <c r="HL50" s="244"/>
      <c r="HM50" s="244"/>
      <c r="HN50" s="244"/>
      <c r="HO50" s="244"/>
      <c r="HP50" s="244"/>
      <c r="HQ50" s="244"/>
      <c r="HR50" s="244"/>
      <c r="HS50" s="244"/>
      <c r="HT50" s="244"/>
      <c r="HU50" s="244"/>
      <c r="HV50" s="244"/>
      <c r="HW50" s="244"/>
      <c r="HX50" s="244"/>
      <c r="HY50" s="244"/>
      <c r="HZ50" s="244"/>
      <c r="IA50" s="244"/>
      <c r="IB50" s="244"/>
      <c r="IC50" s="244"/>
      <c r="ID50" s="244"/>
      <c r="IE50" s="244"/>
      <c r="IF50" s="244"/>
      <c r="IG50" s="244"/>
      <c r="IH50" s="244"/>
      <c r="II50" s="244"/>
      <c r="IJ50" s="244"/>
      <c r="IK50" s="244"/>
      <c r="IL50" s="244"/>
      <c r="IM50" s="244"/>
      <c r="IN50" s="244"/>
      <c r="IO50" s="244"/>
      <c r="IP50" s="244"/>
    </row>
    <row r="51" spans="1:250" s="6" customFormat="1" ht="13.5" thickTop="1">
      <c r="A51" s="257"/>
      <c r="B51" s="295"/>
      <c r="C51" s="242"/>
      <c r="D51" s="243"/>
      <c r="E51" s="391"/>
      <c r="F51" s="391"/>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V51" s="244"/>
      <c r="CW51" s="244"/>
      <c r="CX51" s="244"/>
      <c r="CY51" s="244"/>
      <c r="CZ51" s="244"/>
      <c r="DA51" s="244"/>
      <c r="DB51" s="244"/>
      <c r="DC51" s="244"/>
      <c r="DD51" s="244"/>
      <c r="DE51" s="244"/>
      <c r="DF51" s="244"/>
      <c r="DG51" s="244"/>
      <c r="DH51" s="244"/>
      <c r="DI51" s="244"/>
      <c r="DJ51" s="244"/>
      <c r="DK51" s="244"/>
      <c r="DL51" s="244"/>
      <c r="DM51" s="244"/>
      <c r="DN51" s="244"/>
      <c r="DO51" s="244"/>
      <c r="DP51" s="244"/>
      <c r="DQ51" s="244"/>
      <c r="DR51" s="244"/>
      <c r="DS51" s="244"/>
      <c r="DT51" s="244"/>
      <c r="DU51" s="244"/>
      <c r="DV51" s="244"/>
      <c r="DW51" s="244"/>
      <c r="DX51" s="244"/>
      <c r="DY51" s="244"/>
      <c r="DZ51" s="244"/>
      <c r="EA51" s="244"/>
      <c r="EB51" s="244"/>
      <c r="EC51" s="244"/>
      <c r="ED51" s="244"/>
      <c r="EE51" s="244"/>
      <c r="EF51" s="244"/>
      <c r="EG51" s="244"/>
      <c r="EH51" s="244"/>
      <c r="EI51" s="244"/>
      <c r="EJ51" s="244"/>
      <c r="EK51" s="244"/>
      <c r="EL51" s="244"/>
      <c r="EM51" s="244"/>
      <c r="EN51" s="244"/>
      <c r="EO51" s="244"/>
      <c r="EP51" s="244"/>
      <c r="EQ51" s="244"/>
      <c r="ER51" s="244"/>
      <c r="ES51" s="244"/>
      <c r="ET51" s="244"/>
      <c r="EU51" s="244"/>
      <c r="EV51" s="244"/>
      <c r="EW51" s="244"/>
      <c r="EX51" s="244"/>
      <c r="EY51" s="244"/>
      <c r="EZ51" s="244"/>
      <c r="FA51" s="244"/>
      <c r="FB51" s="244"/>
      <c r="FC51" s="244"/>
      <c r="FD51" s="244"/>
      <c r="FE51" s="244"/>
      <c r="FF51" s="244"/>
      <c r="FG51" s="244"/>
      <c r="FH51" s="244"/>
      <c r="FI51" s="244"/>
      <c r="FJ51" s="244"/>
      <c r="FK51" s="244"/>
      <c r="FL51" s="244"/>
      <c r="FM51" s="244"/>
      <c r="FN51" s="244"/>
      <c r="FO51" s="244"/>
      <c r="FP51" s="244"/>
      <c r="FQ51" s="244"/>
      <c r="FR51" s="244"/>
      <c r="FS51" s="244"/>
      <c r="FT51" s="244"/>
      <c r="FU51" s="244"/>
      <c r="FV51" s="244"/>
      <c r="FW51" s="244"/>
      <c r="FX51" s="244"/>
      <c r="FY51" s="244"/>
      <c r="FZ51" s="244"/>
      <c r="GA51" s="244"/>
      <c r="GB51" s="244"/>
      <c r="GC51" s="244"/>
      <c r="GD51" s="244"/>
      <c r="GE51" s="244"/>
      <c r="GF51" s="244"/>
      <c r="GG51" s="244"/>
      <c r="GH51" s="244"/>
      <c r="GI51" s="244"/>
      <c r="GJ51" s="244"/>
      <c r="GK51" s="244"/>
      <c r="GL51" s="244"/>
      <c r="GM51" s="244"/>
      <c r="GN51" s="244"/>
      <c r="GO51" s="244"/>
      <c r="GP51" s="244"/>
      <c r="GQ51" s="244"/>
      <c r="GR51" s="244"/>
      <c r="GS51" s="244"/>
      <c r="GT51" s="244"/>
      <c r="GU51" s="244"/>
      <c r="GV51" s="244"/>
      <c r="GW51" s="244"/>
      <c r="GX51" s="244"/>
      <c r="GY51" s="244"/>
      <c r="GZ51" s="244"/>
      <c r="HA51" s="244"/>
      <c r="HB51" s="244"/>
      <c r="HC51" s="244"/>
      <c r="HD51" s="244"/>
      <c r="HE51" s="244"/>
      <c r="HF51" s="244"/>
      <c r="HG51" s="244"/>
      <c r="HH51" s="244"/>
      <c r="HI51" s="244"/>
      <c r="HJ51" s="244"/>
      <c r="HK51" s="244"/>
      <c r="HL51" s="244"/>
      <c r="HM51" s="244"/>
      <c r="HN51" s="244"/>
      <c r="HO51" s="244"/>
      <c r="HP51" s="244"/>
      <c r="HQ51" s="244"/>
      <c r="HR51" s="244"/>
      <c r="HS51" s="244"/>
      <c r="HT51" s="244"/>
      <c r="HU51" s="244"/>
      <c r="HV51" s="244"/>
      <c r="HW51" s="244"/>
      <c r="HX51" s="244"/>
      <c r="HY51" s="244"/>
      <c r="HZ51" s="244"/>
      <c r="IA51" s="244"/>
      <c r="IB51" s="244"/>
      <c r="IC51" s="244"/>
      <c r="ID51" s="244"/>
      <c r="IE51" s="244"/>
      <c r="IF51" s="244"/>
      <c r="IG51" s="244"/>
      <c r="IH51" s="244"/>
      <c r="II51" s="244"/>
      <c r="IJ51" s="244"/>
      <c r="IK51" s="244"/>
      <c r="IL51" s="244"/>
      <c r="IM51" s="244"/>
      <c r="IN51" s="244"/>
      <c r="IO51" s="244"/>
      <c r="IP51" s="244"/>
    </row>
    <row r="52" spans="1:250" s="6" customFormat="1">
      <c r="A52" s="257"/>
      <c r="B52" s="295"/>
      <c r="C52" s="242"/>
      <c r="D52" s="248"/>
      <c r="E52" s="391"/>
      <c r="F52" s="391"/>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244"/>
      <c r="CW52" s="244"/>
      <c r="CX52" s="244"/>
      <c r="CY52" s="244"/>
      <c r="CZ52" s="244"/>
      <c r="DA52" s="244"/>
      <c r="DB52" s="244"/>
      <c r="DC52" s="244"/>
      <c r="DD52" s="244"/>
      <c r="DE52" s="244"/>
      <c r="DF52" s="244"/>
      <c r="DG52" s="244"/>
      <c r="DH52" s="244"/>
      <c r="DI52" s="244"/>
      <c r="DJ52" s="244"/>
      <c r="DK52" s="244"/>
      <c r="DL52" s="244"/>
      <c r="DM52" s="244"/>
      <c r="DN52" s="244"/>
      <c r="DO52" s="244"/>
      <c r="DP52" s="244"/>
      <c r="DQ52" s="244"/>
      <c r="DR52" s="244"/>
      <c r="DS52" s="244"/>
      <c r="DT52" s="244"/>
      <c r="DU52" s="244"/>
      <c r="DV52" s="244"/>
      <c r="DW52" s="244"/>
      <c r="DX52" s="244"/>
      <c r="DY52" s="244"/>
      <c r="DZ52" s="244"/>
      <c r="EA52" s="244"/>
      <c r="EB52" s="244"/>
      <c r="EC52" s="244"/>
      <c r="ED52" s="244"/>
      <c r="EE52" s="244"/>
      <c r="EF52" s="244"/>
      <c r="EG52" s="244"/>
      <c r="EH52" s="244"/>
      <c r="EI52" s="244"/>
      <c r="EJ52" s="244"/>
      <c r="EK52" s="244"/>
      <c r="EL52" s="244"/>
      <c r="EM52" s="244"/>
      <c r="EN52" s="244"/>
      <c r="EO52" s="244"/>
      <c r="EP52" s="244"/>
      <c r="EQ52" s="244"/>
      <c r="ER52" s="244"/>
      <c r="ES52" s="244"/>
      <c r="ET52" s="244"/>
      <c r="EU52" s="244"/>
      <c r="EV52" s="244"/>
      <c r="EW52" s="244"/>
      <c r="EX52" s="244"/>
      <c r="EY52" s="244"/>
      <c r="EZ52" s="244"/>
      <c r="FA52" s="244"/>
      <c r="FB52" s="244"/>
      <c r="FC52" s="244"/>
      <c r="FD52" s="244"/>
      <c r="FE52" s="244"/>
      <c r="FF52" s="244"/>
      <c r="FG52" s="244"/>
      <c r="FH52" s="244"/>
      <c r="FI52" s="244"/>
      <c r="FJ52" s="244"/>
      <c r="FK52" s="244"/>
      <c r="FL52" s="244"/>
      <c r="FM52" s="244"/>
      <c r="FN52" s="244"/>
      <c r="FO52" s="244"/>
      <c r="FP52" s="244"/>
      <c r="FQ52" s="244"/>
      <c r="FR52" s="244"/>
      <c r="FS52" s="244"/>
      <c r="FT52" s="244"/>
      <c r="FU52" s="244"/>
      <c r="FV52" s="244"/>
      <c r="FW52" s="244"/>
      <c r="FX52" s="244"/>
      <c r="FY52" s="244"/>
      <c r="FZ52" s="244"/>
      <c r="GA52" s="244"/>
      <c r="GB52" s="244"/>
      <c r="GC52" s="244"/>
      <c r="GD52" s="244"/>
      <c r="GE52" s="244"/>
      <c r="GF52" s="244"/>
      <c r="GG52" s="244"/>
      <c r="GH52" s="244"/>
      <c r="GI52" s="244"/>
      <c r="GJ52" s="244"/>
      <c r="GK52" s="244"/>
      <c r="GL52" s="244"/>
      <c r="GM52" s="244"/>
      <c r="GN52" s="244"/>
      <c r="GO52" s="244"/>
      <c r="GP52" s="244"/>
      <c r="GQ52" s="244"/>
      <c r="GR52" s="244"/>
      <c r="GS52" s="244"/>
      <c r="GT52" s="244"/>
      <c r="GU52" s="244"/>
      <c r="GV52" s="244"/>
      <c r="GW52" s="244"/>
      <c r="GX52" s="244"/>
      <c r="GY52" s="244"/>
      <c r="GZ52" s="244"/>
      <c r="HA52" s="244"/>
      <c r="HB52" s="244"/>
      <c r="HC52" s="244"/>
      <c r="HD52" s="244"/>
      <c r="HE52" s="244"/>
      <c r="HF52" s="244"/>
      <c r="HG52" s="244"/>
      <c r="HH52" s="244"/>
      <c r="HI52" s="244"/>
      <c r="HJ52" s="244"/>
      <c r="HK52" s="244"/>
      <c r="HL52" s="244"/>
      <c r="HM52" s="244"/>
      <c r="HN52" s="244"/>
      <c r="HO52" s="244"/>
      <c r="HP52" s="244"/>
      <c r="HQ52" s="244"/>
      <c r="HR52" s="244"/>
      <c r="HS52" s="244"/>
      <c r="HT52" s="244"/>
      <c r="HU52" s="244"/>
      <c r="HV52" s="244"/>
      <c r="HW52" s="244"/>
      <c r="HX52" s="244"/>
      <c r="HY52" s="244"/>
      <c r="HZ52" s="244"/>
      <c r="IA52" s="244"/>
      <c r="IB52" s="244"/>
      <c r="IC52" s="244"/>
      <c r="ID52" s="244"/>
      <c r="IE52" s="244"/>
      <c r="IF52" s="244"/>
      <c r="IG52" s="244"/>
      <c r="IH52" s="244"/>
      <c r="II52" s="244"/>
      <c r="IJ52" s="244"/>
      <c r="IK52" s="244"/>
      <c r="IL52" s="244"/>
      <c r="IM52" s="244"/>
      <c r="IN52" s="244"/>
      <c r="IO52" s="244"/>
      <c r="IP52" s="244"/>
    </row>
    <row r="53" spans="1:250" s="6" customFormat="1">
      <c r="A53" s="257"/>
      <c r="B53" s="296"/>
      <c r="C53" s="242"/>
      <c r="D53" s="243"/>
      <c r="E53" s="391"/>
      <c r="F53" s="391"/>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244"/>
      <c r="CW53" s="244"/>
      <c r="CX53" s="244"/>
      <c r="CY53" s="244"/>
      <c r="CZ53" s="244"/>
      <c r="DA53" s="244"/>
      <c r="DB53" s="244"/>
      <c r="DC53" s="244"/>
      <c r="DD53" s="244"/>
      <c r="DE53" s="244"/>
      <c r="DF53" s="244"/>
      <c r="DG53" s="244"/>
      <c r="DH53" s="244"/>
      <c r="DI53" s="244"/>
      <c r="DJ53" s="244"/>
      <c r="DK53" s="244"/>
      <c r="DL53" s="244"/>
      <c r="DM53" s="244"/>
      <c r="DN53" s="244"/>
      <c r="DO53" s="244"/>
      <c r="DP53" s="244"/>
      <c r="DQ53" s="244"/>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c r="FK53" s="244"/>
      <c r="FL53" s="244"/>
      <c r="FM53" s="244"/>
      <c r="FN53" s="244"/>
      <c r="FO53" s="244"/>
      <c r="FP53" s="244"/>
      <c r="FQ53" s="244"/>
      <c r="FR53" s="244"/>
      <c r="FS53" s="244"/>
      <c r="FT53" s="244"/>
      <c r="FU53" s="244"/>
      <c r="FV53" s="244"/>
      <c r="FW53" s="244"/>
      <c r="FX53" s="244"/>
      <c r="FY53" s="244"/>
      <c r="FZ53" s="244"/>
      <c r="GA53" s="244"/>
      <c r="GB53" s="244"/>
      <c r="GC53" s="244"/>
      <c r="GD53" s="244"/>
      <c r="GE53" s="244"/>
      <c r="GF53" s="244"/>
      <c r="GG53" s="244"/>
      <c r="GH53" s="244"/>
      <c r="GI53" s="244"/>
      <c r="GJ53" s="244"/>
      <c r="GK53" s="244"/>
      <c r="GL53" s="244"/>
      <c r="GM53" s="244"/>
      <c r="GN53" s="244"/>
      <c r="GO53" s="244"/>
      <c r="GP53" s="244"/>
      <c r="GQ53" s="244"/>
      <c r="GR53" s="244"/>
      <c r="GS53" s="244"/>
      <c r="GT53" s="244"/>
      <c r="GU53" s="244"/>
      <c r="GV53" s="244"/>
      <c r="GW53" s="244"/>
      <c r="GX53" s="244"/>
      <c r="GY53" s="244"/>
      <c r="GZ53" s="244"/>
      <c r="HA53" s="244"/>
      <c r="HB53" s="244"/>
      <c r="HC53" s="244"/>
      <c r="HD53" s="244"/>
      <c r="HE53" s="244"/>
      <c r="HF53" s="244"/>
      <c r="HG53" s="244"/>
      <c r="HH53" s="244"/>
      <c r="HI53" s="244"/>
      <c r="HJ53" s="244"/>
      <c r="HK53" s="244"/>
      <c r="HL53" s="244"/>
      <c r="HM53" s="244"/>
      <c r="HN53" s="244"/>
      <c r="HO53" s="244"/>
      <c r="HP53" s="244"/>
      <c r="HQ53" s="244"/>
      <c r="HR53" s="244"/>
      <c r="HS53" s="244"/>
      <c r="HT53" s="244"/>
      <c r="HU53" s="244"/>
      <c r="HV53" s="244"/>
      <c r="HW53" s="244"/>
      <c r="HX53" s="244"/>
      <c r="HY53" s="244"/>
      <c r="HZ53" s="244"/>
      <c r="IA53" s="244"/>
      <c r="IB53" s="244"/>
      <c r="IC53" s="244"/>
      <c r="ID53" s="244"/>
      <c r="IE53" s="244"/>
      <c r="IF53" s="244"/>
      <c r="IG53" s="244"/>
      <c r="IH53" s="244"/>
      <c r="II53" s="244"/>
      <c r="IJ53" s="244"/>
      <c r="IK53" s="244"/>
      <c r="IL53" s="244"/>
      <c r="IM53" s="244"/>
      <c r="IN53" s="244"/>
      <c r="IO53" s="244"/>
      <c r="IP53" s="244"/>
    </row>
    <row r="61" spans="1:250">
      <c r="A61" s="244"/>
      <c r="B61" s="244"/>
      <c r="C61" s="258"/>
      <c r="D61" s="258"/>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c r="CA61" s="264"/>
      <c r="CB61" s="264"/>
      <c r="CC61" s="264"/>
      <c r="CD61" s="264"/>
      <c r="CE61" s="264"/>
      <c r="CF61" s="264"/>
      <c r="CG61" s="264"/>
      <c r="CH61" s="264"/>
      <c r="CI61" s="264"/>
      <c r="CJ61" s="264"/>
      <c r="CK61" s="264"/>
      <c r="CL61" s="264"/>
      <c r="CM61" s="264"/>
      <c r="CN61" s="264"/>
      <c r="CO61" s="264"/>
      <c r="CP61" s="264"/>
      <c r="CQ61" s="264"/>
      <c r="CR61" s="264"/>
      <c r="CS61" s="264"/>
      <c r="CT61" s="264"/>
      <c r="CU61" s="264"/>
      <c r="CV61" s="264"/>
      <c r="CW61" s="264"/>
      <c r="CX61" s="264"/>
      <c r="CY61" s="264"/>
      <c r="CZ61" s="264"/>
      <c r="DA61" s="264"/>
      <c r="DB61" s="264"/>
      <c r="DC61" s="264"/>
      <c r="DD61" s="264"/>
      <c r="DE61" s="264"/>
      <c r="DF61" s="264"/>
      <c r="DG61" s="264"/>
      <c r="DH61" s="264"/>
      <c r="DI61" s="264"/>
      <c r="DJ61" s="264"/>
      <c r="DK61" s="264"/>
      <c r="DL61" s="264"/>
      <c r="DM61" s="264"/>
      <c r="DN61" s="264"/>
      <c r="DO61" s="264"/>
      <c r="DP61" s="264"/>
      <c r="DQ61" s="264"/>
      <c r="DR61" s="264"/>
      <c r="DS61" s="264"/>
      <c r="DT61" s="264"/>
      <c r="DU61" s="264"/>
      <c r="DV61" s="264"/>
      <c r="DW61" s="264"/>
      <c r="DX61" s="264"/>
      <c r="DY61" s="264"/>
      <c r="DZ61" s="264"/>
      <c r="EA61" s="264"/>
      <c r="EB61" s="264"/>
      <c r="EC61" s="264"/>
      <c r="ED61" s="264"/>
      <c r="EE61" s="264"/>
      <c r="EF61" s="264"/>
      <c r="EG61" s="264"/>
      <c r="EH61" s="264"/>
      <c r="EI61" s="264"/>
      <c r="EJ61" s="264"/>
      <c r="EK61" s="264"/>
      <c r="EL61" s="264"/>
      <c r="EM61" s="264"/>
      <c r="EN61" s="264"/>
      <c r="EO61" s="264"/>
      <c r="EP61" s="264"/>
      <c r="EQ61" s="264"/>
      <c r="ER61" s="264"/>
      <c r="ES61" s="264"/>
      <c r="ET61" s="264"/>
      <c r="EU61" s="264"/>
      <c r="EV61" s="264"/>
      <c r="EW61" s="264"/>
      <c r="EX61" s="264"/>
      <c r="EY61" s="264"/>
      <c r="EZ61" s="264"/>
      <c r="FA61" s="264"/>
      <c r="FB61" s="264"/>
      <c r="FC61" s="264"/>
      <c r="FD61" s="264"/>
      <c r="FE61" s="264"/>
      <c r="FF61" s="264"/>
      <c r="FG61" s="264"/>
      <c r="FH61" s="264"/>
      <c r="FI61" s="264"/>
      <c r="FJ61" s="264"/>
      <c r="FK61" s="264"/>
      <c r="FL61" s="264"/>
      <c r="FM61" s="264"/>
      <c r="FN61" s="264"/>
      <c r="FO61" s="264"/>
      <c r="FP61" s="264"/>
      <c r="FQ61" s="264"/>
      <c r="FR61" s="264"/>
      <c r="FS61" s="264"/>
      <c r="FT61" s="264"/>
      <c r="FU61" s="264"/>
      <c r="FV61" s="264"/>
      <c r="FW61" s="264"/>
      <c r="FX61" s="264"/>
      <c r="FY61" s="264"/>
      <c r="FZ61" s="264"/>
      <c r="GA61" s="264"/>
      <c r="GB61" s="264"/>
      <c r="GC61" s="264"/>
      <c r="GD61" s="264"/>
      <c r="GE61" s="264"/>
      <c r="GF61" s="264"/>
      <c r="GG61" s="264"/>
      <c r="GH61" s="264"/>
      <c r="GI61" s="264"/>
      <c r="GJ61" s="264"/>
      <c r="GK61" s="264"/>
      <c r="GL61" s="264"/>
      <c r="GM61" s="264"/>
      <c r="GN61" s="264"/>
      <c r="GO61" s="264"/>
      <c r="GP61" s="264"/>
      <c r="GQ61" s="264"/>
      <c r="GR61" s="264"/>
      <c r="GS61" s="264"/>
      <c r="GT61" s="264"/>
      <c r="GU61" s="264"/>
      <c r="GV61" s="264"/>
      <c r="GW61" s="264"/>
      <c r="GX61" s="264"/>
      <c r="GY61" s="264"/>
      <c r="GZ61" s="264"/>
      <c r="HA61" s="264"/>
      <c r="HB61" s="264"/>
      <c r="HC61" s="264"/>
      <c r="HD61" s="264"/>
      <c r="HE61" s="264"/>
      <c r="HF61" s="264"/>
      <c r="HG61" s="264"/>
      <c r="HH61" s="264"/>
      <c r="HI61" s="264"/>
      <c r="HJ61" s="264"/>
      <c r="HK61" s="264"/>
      <c r="HL61" s="264"/>
      <c r="HM61" s="264"/>
      <c r="HN61" s="264"/>
      <c r="HO61" s="264"/>
      <c r="HP61" s="264"/>
      <c r="HQ61" s="264"/>
      <c r="HR61" s="264"/>
      <c r="HS61" s="264"/>
      <c r="HT61" s="264"/>
      <c r="HU61" s="264"/>
      <c r="HV61" s="264"/>
      <c r="HW61" s="264"/>
      <c r="HX61" s="264"/>
      <c r="HY61" s="264"/>
      <c r="HZ61" s="264"/>
      <c r="IA61" s="264"/>
      <c r="IB61" s="264"/>
      <c r="IC61" s="264"/>
      <c r="ID61" s="264"/>
      <c r="IE61" s="264"/>
      <c r="IF61" s="264"/>
      <c r="IG61" s="264"/>
      <c r="IH61" s="264"/>
      <c r="II61" s="264"/>
      <c r="IJ61" s="264"/>
      <c r="IK61" s="264"/>
      <c r="IL61" s="264"/>
      <c r="IM61" s="264"/>
      <c r="IN61" s="264"/>
      <c r="IO61" s="264"/>
      <c r="IP61" s="264"/>
    </row>
    <row r="94" spans="1:2">
      <c r="A94" s="523"/>
      <c r="B94" s="524"/>
    </row>
  </sheetData>
  <sheetProtection algorithmName="SHA-512" hashValue="eDptAvcGQqAjwVNtZdx25OMsTwg1KXz/fBnty+WyKmy0+PV3ESYjgZqJBPv9eox7uRAPPxP9iQ/gb6ZHU8TXyg==" saltValue="jNEM7+cTWmjBn+WiR3GyaA==" spinCount="100000" sheet="1" objects="1" scenarios="1" selectLockedCells="1"/>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6" max="5" man="1"/>
  </rowBreaks>
  <legacyDrawingHF r:id="rId2"/>
</worksheet>
</file>

<file path=xl/worksheets/sheet23.xml><?xml version="1.0" encoding="utf-8"?>
<worksheet xmlns="http://schemas.openxmlformats.org/spreadsheetml/2006/main" xmlns:r="http://schemas.openxmlformats.org/officeDocument/2006/relationships">
  <sheetPr>
    <tabColor rgb="FFFFC000"/>
  </sheetPr>
  <dimension ref="A1:IV94"/>
  <sheetViews>
    <sheetView showZeros="0" view="pageBreakPreview" topLeftCell="A13" zoomScaleNormal="100" zoomScaleSheetLayoutView="100" workbookViewId="0">
      <selection activeCell="E19" sqref="E19"/>
    </sheetView>
  </sheetViews>
  <sheetFormatPr defaultRowHeight="12.75"/>
  <cols>
    <col min="1" max="1" width="6.7109375" style="775" customWidth="1"/>
    <col min="2" max="2" width="43.85546875" style="776" customWidth="1"/>
    <col min="3" max="3" width="4.7109375" style="583" customWidth="1"/>
    <col min="4" max="4" width="9.5703125" style="504" customWidth="1"/>
    <col min="5" max="5" width="11.5703125" style="120" customWidth="1"/>
    <col min="6" max="6" width="12.85546875" style="120" customWidth="1"/>
    <col min="7" max="16384" width="9.140625" style="1"/>
  </cols>
  <sheetData>
    <row r="1" spans="1:249">
      <c r="A1" s="740" t="s">
        <v>341</v>
      </c>
      <c r="B1" s="679" t="s">
        <v>342</v>
      </c>
      <c r="C1" s="673"/>
      <c r="D1" s="508"/>
      <c r="E1" s="708"/>
      <c r="F1" s="708"/>
    </row>
    <row r="2" spans="1:249">
      <c r="A2" s="740"/>
      <c r="B2" s="679"/>
      <c r="C2" s="673"/>
      <c r="D2" s="508"/>
      <c r="E2" s="708"/>
      <c r="F2" s="708"/>
    </row>
    <row r="3" spans="1:249">
      <c r="A3" s="4"/>
      <c r="B3" s="782" t="s">
        <v>84</v>
      </c>
      <c r="C3" s="82"/>
      <c r="D3" s="743"/>
      <c r="E3" s="932"/>
      <c r="F3" s="932"/>
    </row>
    <row r="4" spans="1:249" ht="51">
      <c r="A4" s="4"/>
      <c r="B4" s="763" t="s">
        <v>605</v>
      </c>
      <c r="C4" s="783"/>
      <c r="D4" s="783"/>
      <c r="E4" s="711"/>
      <c r="F4" s="711"/>
    </row>
    <row r="5" spans="1:249">
      <c r="A5" s="4"/>
      <c r="B5" s="763" t="s">
        <v>402</v>
      </c>
      <c r="C5" s="783"/>
      <c r="D5" s="783"/>
      <c r="E5" s="711"/>
      <c r="F5" s="711"/>
    </row>
    <row r="6" spans="1:249" ht="25.5">
      <c r="A6" s="4"/>
      <c r="B6" s="88" t="s">
        <v>585</v>
      </c>
      <c r="C6" s="712"/>
      <c r="D6" s="712"/>
      <c r="E6" s="713"/>
      <c r="F6" s="713"/>
      <c r="G6" s="933"/>
      <c r="H6" s="728"/>
      <c r="I6" s="728"/>
    </row>
    <row r="7" spans="1:249">
      <c r="A7" s="740"/>
      <c r="B7" s="679"/>
      <c r="C7" s="673"/>
      <c r="D7" s="508"/>
      <c r="E7" s="708"/>
      <c r="F7" s="708"/>
    </row>
    <row r="8" spans="1:249" s="6" customFormat="1">
      <c r="A8" s="418" t="s">
        <v>25</v>
      </c>
      <c r="B8" s="419" t="s">
        <v>26</v>
      </c>
      <c r="C8" s="506" t="s">
        <v>11</v>
      </c>
      <c r="D8" s="507" t="s">
        <v>27</v>
      </c>
      <c r="E8" s="420" t="s">
        <v>28</v>
      </c>
      <c r="F8" s="421" t="s">
        <v>29</v>
      </c>
      <c r="G8" s="142"/>
    </row>
    <row r="9" spans="1:249">
      <c r="A9" s="79"/>
      <c r="B9" s="765"/>
      <c r="C9" s="491"/>
      <c r="D9" s="508"/>
      <c r="E9" s="391"/>
      <c r="F9" s="391"/>
    </row>
    <row r="10" spans="1:249" ht="89.25">
      <c r="A10" s="575">
        <f>COUNT($A$8:A9)+1</f>
        <v>1</v>
      </c>
      <c r="B10" s="934" t="s">
        <v>343</v>
      </c>
      <c r="C10" s="82" t="s">
        <v>146</v>
      </c>
      <c r="D10" s="508">
        <v>182</v>
      </c>
      <c r="E10" s="543"/>
      <c r="F10" s="793">
        <f t="shared" ref="F10:F42" si="0">D10*E10</f>
        <v>0</v>
      </c>
      <c r="G10" s="935"/>
    </row>
    <row r="11" spans="1:249">
      <c r="A11" s="575"/>
      <c r="B11" s="936"/>
      <c r="C11" s="681"/>
      <c r="D11" s="508"/>
      <c r="E11" s="543"/>
      <c r="F11" s="793">
        <f t="shared" si="0"/>
        <v>0</v>
      </c>
      <c r="G11" s="743"/>
    </row>
    <row r="12" spans="1:249" ht="89.25">
      <c r="A12" s="575">
        <f>COUNT($A$8:A11)+1</f>
        <v>2</v>
      </c>
      <c r="B12" s="934" t="s">
        <v>344</v>
      </c>
      <c r="C12" s="82" t="s">
        <v>146</v>
      </c>
      <c r="D12" s="508">
        <v>42</v>
      </c>
      <c r="E12" s="543"/>
      <c r="F12" s="793">
        <f t="shared" si="0"/>
        <v>0</v>
      </c>
      <c r="G12" s="743"/>
    </row>
    <row r="13" spans="1:249">
      <c r="A13" s="575"/>
      <c r="B13" s="937"/>
      <c r="C13" s="681"/>
      <c r="D13" s="508"/>
      <c r="E13" s="543"/>
      <c r="F13" s="793">
        <f t="shared" si="0"/>
        <v>0</v>
      </c>
      <c r="G13" s="743"/>
    </row>
    <row r="14" spans="1:249" ht="89.25">
      <c r="A14" s="575">
        <f>COUNT($A$8:A13)+1</f>
        <v>3</v>
      </c>
      <c r="B14" s="429" t="s">
        <v>345</v>
      </c>
      <c r="C14" s="843" t="s">
        <v>146</v>
      </c>
      <c r="D14" s="538">
        <v>63</v>
      </c>
      <c r="E14" s="399"/>
      <c r="F14" s="793">
        <f t="shared" si="0"/>
        <v>0</v>
      </c>
      <c r="G14" s="608"/>
    </row>
    <row r="15" spans="1:249">
      <c r="A15" s="575"/>
      <c r="B15" s="577"/>
      <c r="C15" s="928"/>
      <c r="D15" s="608"/>
      <c r="E15" s="543"/>
      <c r="F15" s="793">
        <f t="shared" si="0"/>
        <v>0</v>
      </c>
      <c r="G15" s="608"/>
    </row>
    <row r="16" spans="1:249" s="299" customFormat="1" ht="89.25">
      <c r="A16" s="938">
        <f>COUNT($A$8:A15)+1</f>
        <v>4</v>
      </c>
      <c r="B16" s="939" t="s">
        <v>346</v>
      </c>
      <c r="C16" s="940" t="s">
        <v>146</v>
      </c>
      <c r="D16" s="538">
        <v>17</v>
      </c>
      <c r="E16" s="399"/>
      <c r="F16" s="793">
        <f t="shared" si="0"/>
        <v>0</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row>
    <row r="17" spans="1:249" s="299" customFormat="1">
      <c r="A17" s="938"/>
      <c r="B17" s="939"/>
      <c r="C17" s="940"/>
      <c r="D17" s="538"/>
      <c r="E17" s="399"/>
      <c r="F17" s="793">
        <f t="shared" si="0"/>
        <v>0</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row>
    <row r="18" spans="1:249" s="244" customFormat="1" ht="89.25">
      <c r="A18" s="660">
        <f>COUNT($A$8:A16)+1</f>
        <v>5</v>
      </c>
      <c r="B18" s="941" t="s">
        <v>347</v>
      </c>
      <c r="C18" s="681" t="s">
        <v>94</v>
      </c>
      <c r="D18" s="508">
        <v>50</v>
      </c>
      <c r="E18" s="961"/>
      <c r="F18" s="793">
        <f t="shared" si="0"/>
        <v>0</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row>
    <row r="19" spans="1:249" s="942" customFormat="1">
      <c r="A19" s="872"/>
      <c r="B19" s="424"/>
      <c r="C19" s="562"/>
      <c r="D19" s="563"/>
      <c r="E19" s="384"/>
      <c r="F19" s="793">
        <f t="shared" si="0"/>
        <v>0</v>
      </c>
    </row>
    <row r="20" spans="1:249" ht="14.25" customHeight="1">
      <c r="A20" s="938">
        <f>COUNT($A$8:A19)+1</f>
        <v>6</v>
      </c>
      <c r="B20" s="576" t="s">
        <v>348</v>
      </c>
      <c r="C20" s="82" t="s">
        <v>146</v>
      </c>
      <c r="D20" s="510">
        <v>42</v>
      </c>
      <c r="E20" s="543"/>
      <c r="F20" s="793">
        <f t="shared" si="0"/>
        <v>0</v>
      </c>
      <c r="G20" s="510"/>
    </row>
    <row r="21" spans="1:249">
      <c r="A21" s="732"/>
      <c r="B21" s="577"/>
      <c r="C21" s="477"/>
      <c r="D21" s="510"/>
      <c r="E21" s="543"/>
      <c r="F21" s="793">
        <f t="shared" si="0"/>
        <v>0</v>
      </c>
      <c r="G21" s="510"/>
    </row>
    <row r="22" spans="1:249" s="189" customFormat="1" ht="25.5">
      <c r="A22" s="938">
        <f>COUNT($A$8:A21)+1</f>
        <v>7</v>
      </c>
      <c r="B22" s="943" t="s">
        <v>349</v>
      </c>
      <c r="C22" s="944"/>
      <c r="D22" s="608"/>
      <c r="E22" s="279"/>
      <c r="F22" s="793">
        <f t="shared" si="0"/>
        <v>0</v>
      </c>
      <c r="G22" s="608"/>
    </row>
    <row r="23" spans="1:249" s="189" customFormat="1">
      <c r="A23" s="938"/>
      <c r="B23" s="945" t="s">
        <v>350</v>
      </c>
      <c r="C23" s="681" t="s">
        <v>102</v>
      </c>
      <c r="D23" s="508">
        <v>2</v>
      </c>
      <c r="E23" s="961"/>
      <c r="F23" s="793">
        <f t="shared" si="0"/>
        <v>0</v>
      </c>
      <c r="G23" s="743"/>
    </row>
    <row r="24" spans="1:249" s="189" customFormat="1">
      <c r="A24" s="938"/>
      <c r="B24" s="945" t="s">
        <v>606</v>
      </c>
      <c r="C24" s="681" t="s">
        <v>102</v>
      </c>
      <c r="D24" s="508">
        <v>2</v>
      </c>
      <c r="E24" s="961"/>
      <c r="F24" s="793">
        <f t="shared" si="0"/>
        <v>0</v>
      </c>
      <c r="G24" s="743"/>
    </row>
    <row r="25" spans="1:249" s="189" customFormat="1">
      <c r="A25" s="938"/>
      <c r="B25" s="751"/>
      <c r="C25" s="681"/>
      <c r="D25" s="508"/>
      <c r="E25" s="962"/>
      <c r="F25" s="793">
        <f t="shared" si="0"/>
        <v>0</v>
      </c>
      <c r="G25" s="743"/>
    </row>
    <row r="26" spans="1:249" s="189" customFormat="1" ht="14.25">
      <c r="A26" s="938">
        <f>COUNT($A$8:A25)+1</f>
        <v>8</v>
      </c>
      <c r="B26" s="946" t="s">
        <v>351</v>
      </c>
      <c r="C26" s="681" t="s">
        <v>139</v>
      </c>
      <c r="D26" s="510">
        <v>60</v>
      </c>
      <c r="E26" s="579"/>
      <c r="F26" s="793">
        <f t="shared" si="0"/>
        <v>0</v>
      </c>
    </row>
    <row r="27" spans="1:249" s="189" customFormat="1">
      <c r="A27" s="938"/>
      <c r="B27" s="946"/>
      <c r="C27" s="681"/>
      <c r="D27" s="510"/>
      <c r="E27" s="579"/>
      <c r="F27" s="793">
        <f t="shared" si="0"/>
        <v>0</v>
      </c>
    </row>
    <row r="28" spans="1:249" s="950" customFormat="1" ht="14.25">
      <c r="A28" s="938">
        <f>COUNT($A$8:A27)+1</f>
        <v>9</v>
      </c>
      <c r="B28" s="947" t="s">
        <v>352</v>
      </c>
      <c r="C28" s="948" t="s">
        <v>353</v>
      </c>
      <c r="D28" s="949">
        <v>25</v>
      </c>
      <c r="E28" s="543"/>
      <c r="F28" s="793">
        <f t="shared" si="0"/>
        <v>0</v>
      </c>
      <c r="G28" s="743"/>
    </row>
    <row r="29" spans="1:249" s="950" customFormat="1">
      <c r="A29" s="938"/>
      <c r="B29" s="946"/>
      <c r="C29" s="951"/>
      <c r="D29" s="508"/>
      <c r="E29" s="963"/>
      <c r="F29" s="793">
        <f t="shared" si="0"/>
        <v>0</v>
      </c>
      <c r="G29" s="743"/>
    </row>
    <row r="30" spans="1:249" s="950" customFormat="1" ht="51">
      <c r="A30" s="575">
        <f>COUNT($A$8:A29)+1</f>
        <v>10</v>
      </c>
      <c r="B30" s="946" t="s">
        <v>354</v>
      </c>
      <c r="C30" s="681" t="s">
        <v>146</v>
      </c>
      <c r="D30" s="508">
        <v>133</v>
      </c>
      <c r="E30" s="961"/>
      <c r="F30" s="793">
        <f t="shared" si="0"/>
        <v>0</v>
      </c>
      <c r="G30" s="743"/>
    </row>
    <row r="31" spans="1:249" s="950" customFormat="1">
      <c r="A31" s="575"/>
      <c r="B31" s="946"/>
      <c r="C31" s="681"/>
      <c r="D31" s="508"/>
      <c r="E31" s="961"/>
      <c r="F31" s="793">
        <f t="shared" si="0"/>
        <v>0</v>
      </c>
      <c r="G31" s="743"/>
    </row>
    <row r="32" spans="1:249" s="950" customFormat="1" ht="63.75">
      <c r="A32" s="575">
        <f>COUNT($A$8:A31)+1</f>
        <v>11</v>
      </c>
      <c r="B32" s="946" t="s">
        <v>607</v>
      </c>
      <c r="C32" s="681" t="s">
        <v>146</v>
      </c>
      <c r="D32" s="508">
        <v>5</v>
      </c>
      <c r="E32" s="961"/>
      <c r="F32" s="793">
        <f t="shared" si="0"/>
        <v>0</v>
      </c>
      <c r="G32" s="743"/>
    </row>
    <row r="33" spans="1:256" s="950" customFormat="1">
      <c r="A33" s="575"/>
      <c r="B33" s="946"/>
      <c r="C33" s="681"/>
      <c r="D33" s="508"/>
      <c r="E33" s="961"/>
      <c r="F33" s="793">
        <f t="shared" si="0"/>
        <v>0</v>
      </c>
      <c r="G33" s="743"/>
    </row>
    <row r="34" spans="1:256" s="244" customFormat="1" ht="38.25" customHeight="1">
      <c r="A34" s="575">
        <f>COUNT($A$8:A33)+1</f>
        <v>12</v>
      </c>
      <c r="B34" s="600" t="s">
        <v>355</v>
      </c>
      <c r="C34" s="681" t="s">
        <v>94</v>
      </c>
      <c r="D34" s="508">
        <v>103</v>
      </c>
      <c r="E34" s="961"/>
      <c r="F34" s="793">
        <f t="shared" si="0"/>
        <v>0</v>
      </c>
      <c r="G34" s="743"/>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c r="EM34" s="189"/>
      <c r="EN34" s="189"/>
      <c r="EO34" s="189"/>
      <c r="EP34" s="189"/>
      <c r="EQ34" s="189"/>
      <c r="ER34" s="189"/>
      <c r="ES34" s="189"/>
      <c r="ET34" s="189"/>
      <c r="EU34" s="189"/>
      <c r="EV34" s="189"/>
      <c r="EW34" s="189"/>
      <c r="EX34" s="189"/>
      <c r="EY34" s="189"/>
      <c r="EZ34" s="189"/>
      <c r="FA34" s="189"/>
      <c r="FB34" s="189"/>
      <c r="FC34" s="189"/>
      <c r="FD34" s="189"/>
      <c r="FE34" s="189"/>
      <c r="FF34" s="189"/>
      <c r="FG34" s="189"/>
      <c r="FH34" s="189"/>
      <c r="FI34" s="189"/>
      <c r="FJ34" s="189"/>
      <c r="FK34" s="189"/>
      <c r="FL34" s="189"/>
      <c r="FM34" s="189"/>
      <c r="FN34" s="189"/>
      <c r="FO34" s="189"/>
      <c r="FP34" s="189"/>
      <c r="FQ34" s="189"/>
      <c r="FR34" s="189"/>
      <c r="FS34" s="189"/>
      <c r="FT34" s="189"/>
      <c r="FU34" s="189"/>
      <c r="FV34" s="189"/>
      <c r="FW34" s="189"/>
      <c r="FX34" s="189"/>
      <c r="FY34" s="189"/>
      <c r="FZ34" s="189"/>
      <c r="GA34" s="189"/>
      <c r="GB34" s="189"/>
      <c r="GC34" s="189"/>
      <c r="GD34" s="189"/>
      <c r="GE34" s="189"/>
      <c r="GF34" s="189"/>
      <c r="GG34" s="189"/>
      <c r="GH34" s="189"/>
      <c r="GI34" s="189"/>
      <c r="GJ34" s="189"/>
      <c r="GK34" s="189"/>
      <c r="GL34" s="189"/>
      <c r="GM34" s="189"/>
      <c r="GN34" s="189"/>
      <c r="GO34" s="189"/>
      <c r="GP34" s="189"/>
      <c r="GQ34" s="189"/>
      <c r="GR34" s="189"/>
      <c r="GS34" s="189"/>
      <c r="GT34" s="189"/>
      <c r="GU34" s="189"/>
      <c r="GV34" s="189"/>
      <c r="GW34" s="189"/>
      <c r="GX34" s="189"/>
      <c r="GY34" s="189"/>
      <c r="GZ34" s="189"/>
      <c r="HA34" s="189"/>
      <c r="HB34" s="189"/>
      <c r="HC34" s="189"/>
      <c r="HD34" s="189"/>
      <c r="HE34" s="189"/>
      <c r="HF34" s="189"/>
      <c r="HG34" s="189"/>
      <c r="HH34" s="189"/>
      <c r="HI34" s="189"/>
      <c r="HJ34" s="189"/>
      <c r="HK34" s="189"/>
      <c r="HL34" s="189"/>
      <c r="HM34" s="189"/>
      <c r="HN34" s="189"/>
      <c r="HO34" s="189"/>
      <c r="HP34" s="189"/>
      <c r="HQ34" s="189"/>
      <c r="HR34" s="189"/>
      <c r="HS34" s="189"/>
      <c r="HT34" s="189"/>
      <c r="HU34" s="189"/>
      <c r="HV34" s="189"/>
      <c r="HW34" s="189"/>
      <c r="HX34" s="189"/>
      <c r="HY34" s="189"/>
      <c r="HZ34" s="189"/>
      <c r="IA34" s="189"/>
      <c r="IB34" s="189"/>
      <c r="IC34" s="189"/>
      <c r="ID34" s="189"/>
      <c r="IE34" s="189"/>
      <c r="IF34" s="189"/>
      <c r="IG34" s="189"/>
      <c r="IH34" s="189"/>
      <c r="II34" s="189"/>
      <c r="IJ34" s="189"/>
      <c r="IK34" s="189"/>
      <c r="IL34" s="189"/>
      <c r="IM34" s="189"/>
      <c r="IN34" s="189"/>
      <c r="IO34" s="189"/>
      <c r="IP34" s="189"/>
      <c r="IQ34" s="189"/>
      <c r="IR34" s="189"/>
      <c r="IS34" s="189"/>
      <c r="IT34" s="189"/>
      <c r="IU34" s="189"/>
      <c r="IV34" s="189"/>
    </row>
    <row r="35" spans="1:256" s="950" customFormat="1">
      <c r="A35" s="575"/>
      <c r="B35" s="946"/>
      <c r="C35" s="681"/>
      <c r="D35" s="508"/>
      <c r="E35" s="961"/>
      <c r="F35" s="793">
        <f t="shared" si="0"/>
        <v>0</v>
      </c>
      <c r="G35" s="743"/>
    </row>
    <row r="36" spans="1:256" s="950" customFormat="1" ht="51" customHeight="1">
      <c r="A36" s="938">
        <f>COUNT($A$8:A35)+1</f>
        <v>13</v>
      </c>
      <c r="B36" s="946" t="s">
        <v>403</v>
      </c>
      <c r="C36" s="681" t="s">
        <v>102</v>
      </c>
      <c r="D36" s="508">
        <v>1</v>
      </c>
      <c r="E36" s="961"/>
      <c r="F36" s="793">
        <f t="shared" si="0"/>
        <v>0</v>
      </c>
      <c r="G36" s="743"/>
    </row>
    <row r="37" spans="1:256" s="950" customFormat="1">
      <c r="A37" s="938"/>
      <c r="B37" s="946"/>
      <c r="C37" s="681"/>
      <c r="D37" s="508"/>
      <c r="E37" s="961"/>
      <c r="F37" s="793">
        <f t="shared" si="0"/>
        <v>0</v>
      </c>
      <c r="G37" s="743"/>
    </row>
    <row r="38" spans="1:256" s="950" customFormat="1">
      <c r="A38" s="938">
        <f>COUNT($A$8:A37)+1</f>
        <v>14</v>
      </c>
      <c r="B38" s="946" t="s">
        <v>404</v>
      </c>
      <c r="C38" s="681" t="s">
        <v>102</v>
      </c>
      <c r="D38" s="508">
        <v>5</v>
      </c>
      <c r="E38" s="961"/>
      <c r="F38" s="793">
        <f t="shared" si="0"/>
        <v>0</v>
      </c>
      <c r="G38" s="743"/>
    </row>
    <row r="39" spans="1:256" s="950" customFormat="1">
      <c r="A39" s="938"/>
      <c r="B39" s="946"/>
      <c r="C39" s="681"/>
      <c r="D39" s="508"/>
      <c r="E39" s="961"/>
      <c r="F39" s="793">
        <f t="shared" si="0"/>
        <v>0</v>
      </c>
      <c r="G39" s="743"/>
    </row>
    <row r="40" spans="1:256" s="189" customFormat="1">
      <c r="A40" s="938">
        <f>COUNT($A$8:A39)+1</f>
        <v>15</v>
      </c>
      <c r="B40" s="946" t="s">
        <v>356</v>
      </c>
      <c r="C40" s="681" t="s">
        <v>357</v>
      </c>
      <c r="D40" s="489">
        <v>50</v>
      </c>
      <c r="E40" s="579"/>
      <c r="F40" s="793">
        <f t="shared" si="0"/>
        <v>0</v>
      </c>
    </row>
    <row r="41" spans="1:256" s="189" customFormat="1">
      <c r="A41" s="732"/>
      <c r="B41" s="946"/>
      <c r="C41" s="681"/>
      <c r="D41" s="508"/>
      <c r="E41" s="579"/>
      <c r="F41" s="793">
        <f t="shared" si="0"/>
        <v>0</v>
      </c>
    </row>
    <row r="42" spans="1:256" s="189" customFormat="1" ht="27" customHeight="1">
      <c r="A42" s="938">
        <f>COUNT($A$8:A41)+1</f>
        <v>16</v>
      </c>
      <c r="B42" s="946" t="s">
        <v>358</v>
      </c>
      <c r="C42" s="681" t="s">
        <v>102</v>
      </c>
      <c r="D42" s="508">
        <v>20</v>
      </c>
      <c r="E42" s="579"/>
      <c r="F42" s="793">
        <f t="shared" si="0"/>
        <v>0</v>
      </c>
    </row>
    <row r="43" spans="1:256" s="6" customFormat="1">
      <c r="A43" s="18"/>
      <c r="B43" s="659"/>
      <c r="C43" s="510"/>
      <c r="D43" s="508"/>
      <c r="E43" s="806"/>
      <c r="F43" s="793"/>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row>
    <row r="44" spans="1:256" s="552" customFormat="1">
      <c r="A44" s="575">
        <f>COUNT($A$8:A43)+1</f>
        <v>17</v>
      </c>
      <c r="B44" s="251" t="s">
        <v>24</v>
      </c>
      <c r="C44" s="273"/>
      <c r="D44" s="513">
        <v>0.05</v>
      </c>
      <c r="E44" s="253"/>
      <c r="F44" s="396">
        <f>SUM(F10:F42)*D44</f>
        <v>0</v>
      </c>
    </row>
    <row r="45" spans="1:256">
      <c r="A45" s="235"/>
      <c r="B45" s="952"/>
      <c r="C45" s="491"/>
      <c r="D45" s="508"/>
      <c r="E45" s="391"/>
      <c r="F45" s="391"/>
    </row>
    <row r="46" spans="1:256" ht="13.5" thickBot="1">
      <c r="A46" s="685"/>
      <c r="B46" s="78" t="str">
        <f>$B$1&amp;" skupaj:"</f>
        <v>SUHOMONTAŽNA DELA skupaj:</v>
      </c>
      <c r="C46" s="686"/>
      <c r="D46" s="687"/>
      <c r="E46" s="688"/>
      <c r="F46" s="689">
        <f>SUM(F10:F44)</f>
        <v>0</v>
      </c>
    </row>
    <row r="47" spans="1:256" ht="13.5" thickTop="1">
      <c r="A47" s="235"/>
      <c r="B47" s="952"/>
      <c r="C47" s="491"/>
      <c r="D47" s="508"/>
      <c r="E47" s="391"/>
      <c r="F47" s="391"/>
    </row>
    <row r="48" spans="1:256">
      <c r="A48" s="235"/>
      <c r="B48" s="952"/>
      <c r="C48" s="491"/>
      <c r="D48" s="508"/>
      <c r="E48" s="391"/>
      <c r="F48" s="391"/>
    </row>
    <row r="49" spans="1:6" s="953" customFormat="1">
      <c r="A49" s="872"/>
      <c r="B49" s="753"/>
      <c r="C49" s="873"/>
      <c r="D49" s="875"/>
      <c r="E49" s="380"/>
      <c r="F49" s="380"/>
    </row>
    <row r="50" spans="1:6" s="942" customFormat="1">
      <c r="A50" s="954"/>
      <c r="B50" s="876"/>
      <c r="C50" s="873"/>
      <c r="D50" s="874"/>
      <c r="E50" s="380"/>
      <c r="F50" s="380"/>
    </row>
    <row r="51" spans="1:6" s="942" customFormat="1">
      <c r="A51" s="954"/>
      <c r="B51" s="876"/>
      <c r="C51" s="873"/>
      <c r="D51" s="874"/>
      <c r="E51" s="380"/>
      <c r="F51" s="380"/>
    </row>
    <row r="52" spans="1:6" s="942" customFormat="1">
      <c r="A52" s="954"/>
      <c r="B52" s="955"/>
      <c r="C52" s="956"/>
      <c r="D52" s="957"/>
      <c r="E52" s="958"/>
      <c r="F52" s="958"/>
    </row>
    <row r="53" spans="1:6">
      <c r="B53" s="959"/>
    </row>
    <row r="54" spans="1:6">
      <c r="B54" s="959"/>
    </row>
    <row r="55" spans="1:6">
      <c r="B55" s="960"/>
    </row>
    <row r="56" spans="1:6">
      <c r="B56" s="960"/>
    </row>
    <row r="57" spans="1:6">
      <c r="B57" s="960"/>
    </row>
    <row r="94" spans="1:2">
      <c r="A94" s="773"/>
      <c r="B94" s="774"/>
    </row>
  </sheetData>
  <sheetProtection algorithmName="SHA-512" hashValue="X0wjqGXS2Dr4GUyM5SKW2KFI6HMAYmDj9ydEQKCt8ajtKN3HIjr/GW7o0xYSOFUEe9yAnKL+Ee1Jge3k2GYGFQ==" saltValue="KF7gwtc3zcpvZXmc3NNNeQ==" spinCount="100000" sheet="1" objects="1" scenarios="1" selectLockedCells="1"/>
  <protectedRanges>
    <protectedRange sqref="E75:E79" name="Range1_1_1_2_1"/>
  </protectedRanges>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0" max="5" man="1"/>
  </rowBreaks>
  <legacyDrawingHF r:id="rId2"/>
</worksheet>
</file>

<file path=xl/worksheets/sheet24.xml><?xml version="1.0" encoding="utf-8"?>
<worksheet xmlns="http://schemas.openxmlformats.org/spreadsheetml/2006/main" xmlns:r="http://schemas.openxmlformats.org/officeDocument/2006/relationships">
  <sheetPr>
    <tabColor rgb="FFFFC000"/>
  </sheetPr>
  <dimension ref="A1:J94"/>
  <sheetViews>
    <sheetView showZeros="0" view="pageBreakPreview" zoomScaleNormal="100" zoomScaleSheetLayoutView="100" workbookViewId="0">
      <selection activeCell="E20" sqref="E20"/>
    </sheetView>
  </sheetViews>
  <sheetFormatPr defaultRowHeight="12.75"/>
  <cols>
    <col min="1" max="1" width="6.140625" style="775" customWidth="1"/>
    <col min="2" max="2" width="43.85546875" style="776" customWidth="1"/>
    <col min="3" max="3" width="4.7109375" style="583" customWidth="1"/>
    <col min="4" max="4" width="9.5703125" style="504" customWidth="1"/>
    <col min="5" max="5" width="11.42578125" style="120" customWidth="1"/>
    <col min="6" max="6" width="13.5703125" style="120" customWidth="1"/>
    <col min="7" max="16384" width="9.140625" style="1"/>
  </cols>
  <sheetData>
    <row r="1" spans="1:10">
      <c r="A1" s="73" t="s">
        <v>359</v>
      </c>
      <c r="B1" s="670" t="s">
        <v>32</v>
      </c>
      <c r="C1" s="671"/>
      <c r="D1" s="538"/>
      <c r="E1" s="638"/>
      <c r="F1" s="638"/>
    </row>
    <row r="2" spans="1:10">
      <c r="A2" s="73"/>
      <c r="B2" s="670"/>
      <c r="C2" s="671"/>
      <c r="D2" s="538"/>
      <c r="E2" s="638"/>
      <c r="F2" s="638"/>
    </row>
    <row r="3" spans="1:10" s="189" customFormat="1">
      <c r="A3" s="964"/>
      <c r="B3" s="782" t="s">
        <v>15</v>
      </c>
      <c r="C3" s="673"/>
      <c r="D3" s="508"/>
      <c r="E3" s="932"/>
      <c r="F3" s="932"/>
    </row>
    <row r="4" spans="1:10" s="189" customFormat="1">
      <c r="A4" s="964"/>
      <c r="B4" s="763" t="s">
        <v>405</v>
      </c>
      <c r="C4" s="783"/>
      <c r="D4" s="783"/>
      <c r="E4" s="711"/>
      <c r="F4" s="711"/>
    </row>
    <row r="5" spans="1:10" s="189" customFormat="1" ht="25.5" customHeight="1">
      <c r="A5" s="964"/>
      <c r="B5" s="763" t="s">
        <v>608</v>
      </c>
      <c r="C5" s="783"/>
      <c r="D5" s="783"/>
      <c r="E5" s="711"/>
      <c r="F5" s="711"/>
    </row>
    <row r="6" spans="1:10" s="189" customFormat="1" ht="38.25">
      <c r="A6" s="964"/>
      <c r="B6" s="763" t="s">
        <v>609</v>
      </c>
      <c r="C6" s="783"/>
      <c r="D6" s="783"/>
      <c r="E6" s="711"/>
      <c r="F6" s="711"/>
    </row>
    <row r="7" spans="1:10" s="189" customFormat="1" ht="25.5">
      <c r="A7" s="964"/>
      <c r="B7" s="88" t="s">
        <v>578</v>
      </c>
      <c r="C7" s="712"/>
      <c r="D7" s="712"/>
      <c r="E7" s="713"/>
      <c r="F7" s="713"/>
    </row>
    <row r="8" spans="1:10">
      <c r="A8" s="4"/>
      <c r="B8" s="278"/>
      <c r="C8" s="673"/>
      <c r="D8" s="508"/>
      <c r="E8" s="674"/>
      <c r="F8" s="674"/>
    </row>
    <row r="9" spans="1:10" s="6" customFormat="1">
      <c r="A9" s="418" t="s">
        <v>25</v>
      </c>
      <c r="B9" s="419" t="s">
        <v>26</v>
      </c>
      <c r="C9" s="506" t="s">
        <v>11</v>
      </c>
      <c r="D9" s="507" t="s">
        <v>27</v>
      </c>
      <c r="E9" s="420" t="s">
        <v>28</v>
      </c>
      <c r="F9" s="421" t="s">
        <v>29</v>
      </c>
    </row>
    <row r="10" spans="1:10">
      <c r="A10" s="678"/>
      <c r="B10" s="679"/>
      <c r="C10" s="536"/>
      <c r="D10" s="508"/>
      <c r="E10" s="423"/>
      <c r="F10" s="391"/>
    </row>
    <row r="11" spans="1:10" s="965" customFormat="1" ht="38.25">
      <c r="A11" s="938">
        <f>COUNT($A$1:A8)+1</f>
        <v>1</v>
      </c>
      <c r="B11" s="576" t="s">
        <v>360</v>
      </c>
      <c r="C11" s="637" t="s">
        <v>146</v>
      </c>
      <c r="D11" s="508">
        <v>513</v>
      </c>
      <c r="E11" s="961"/>
      <c r="F11" s="793">
        <f t="shared" ref="F11:F25" si="0">+D11*E11</f>
        <v>0</v>
      </c>
    </row>
    <row r="12" spans="1:10" s="965" customFormat="1">
      <c r="A12" s="966"/>
      <c r="B12" s="576"/>
      <c r="C12" s="637"/>
      <c r="D12" s="508"/>
      <c r="E12" s="961"/>
      <c r="F12" s="793">
        <f t="shared" si="0"/>
        <v>0</v>
      </c>
    </row>
    <row r="13" spans="1:10" s="965" customFormat="1" ht="38.25">
      <c r="A13" s="938">
        <f>COUNT($A$1:A12)+1</f>
        <v>2</v>
      </c>
      <c r="B13" s="576" t="s">
        <v>361</v>
      </c>
      <c r="C13" s="967" t="s">
        <v>146</v>
      </c>
      <c r="D13" s="508">
        <v>138</v>
      </c>
      <c r="E13" s="961"/>
      <c r="F13" s="793">
        <f t="shared" si="0"/>
        <v>0</v>
      </c>
    </row>
    <row r="14" spans="1:10" s="965" customFormat="1">
      <c r="A14" s="966"/>
      <c r="B14" s="968"/>
      <c r="C14" s="491"/>
      <c r="D14" s="508"/>
      <c r="E14" s="961"/>
      <c r="F14" s="793">
        <f t="shared" si="0"/>
        <v>0</v>
      </c>
    </row>
    <row r="15" spans="1:10" s="965" customFormat="1" ht="38.25">
      <c r="A15" s="938">
        <f>COUNT($A$1:A14)+1</f>
        <v>3</v>
      </c>
      <c r="B15" s="576" t="s">
        <v>362</v>
      </c>
      <c r="C15" s="637" t="s">
        <v>146</v>
      </c>
      <c r="D15" s="508">
        <v>470</v>
      </c>
      <c r="E15" s="961"/>
      <c r="F15" s="793">
        <f t="shared" si="0"/>
        <v>0</v>
      </c>
      <c r="J15" s="969"/>
    </row>
    <row r="16" spans="1:10" s="965" customFormat="1">
      <c r="A16" s="938"/>
      <c r="B16" s="968"/>
      <c r="C16" s="491"/>
      <c r="D16" s="508"/>
      <c r="E16" s="961"/>
      <c r="F16" s="793">
        <f t="shared" si="0"/>
        <v>0</v>
      </c>
      <c r="J16" s="969"/>
    </row>
    <row r="17" spans="1:6" s="965" customFormat="1" ht="14.25">
      <c r="A17" s="938">
        <f>COUNT($A$1:A16)+1</f>
        <v>4</v>
      </c>
      <c r="B17" s="627" t="s">
        <v>363</v>
      </c>
      <c r="C17" s="637" t="s">
        <v>146</v>
      </c>
      <c r="D17" s="508">
        <v>50</v>
      </c>
      <c r="E17" s="961"/>
      <c r="F17" s="793">
        <f t="shared" si="0"/>
        <v>0</v>
      </c>
    </row>
    <row r="18" spans="1:6" s="965" customFormat="1">
      <c r="A18" s="966"/>
      <c r="B18" s="627"/>
      <c r="C18" s="637"/>
      <c r="D18" s="508"/>
      <c r="E18" s="961"/>
      <c r="F18" s="793">
        <f t="shared" si="0"/>
        <v>0</v>
      </c>
    </row>
    <row r="19" spans="1:6" s="965" customFormat="1" ht="25.5">
      <c r="A19" s="938">
        <f>COUNT($A$1:A18)+1</f>
        <v>5</v>
      </c>
      <c r="B19" s="24" t="s">
        <v>364</v>
      </c>
      <c r="C19" s="491" t="s">
        <v>139</v>
      </c>
      <c r="D19" s="601">
        <v>150</v>
      </c>
      <c r="E19" s="961"/>
      <c r="F19" s="793">
        <f t="shared" si="0"/>
        <v>0</v>
      </c>
    </row>
    <row r="20" spans="1:6" s="965" customFormat="1">
      <c r="A20" s="966"/>
      <c r="B20" s="24"/>
      <c r="C20" s="491"/>
      <c r="D20" s="601"/>
      <c r="E20" s="961"/>
      <c r="F20" s="793">
        <f t="shared" si="0"/>
        <v>0</v>
      </c>
    </row>
    <row r="21" spans="1:6" s="965" customFormat="1" ht="25.5">
      <c r="A21" s="938">
        <f>COUNT($A$1:A20)+1</f>
        <v>6</v>
      </c>
      <c r="B21" s="24" t="s">
        <v>365</v>
      </c>
      <c r="C21" s="491" t="s">
        <v>139</v>
      </c>
      <c r="D21" s="601">
        <v>260</v>
      </c>
      <c r="E21" s="961"/>
      <c r="F21" s="793">
        <f t="shared" si="0"/>
        <v>0</v>
      </c>
    </row>
    <row r="22" spans="1:6" s="965" customFormat="1">
      <c r="A22" s="966"/>
      <c r="B22" s="970"/>
      <c r="C22" s="681"/>
      <c r="D22" s="508"/>
      <c r="E22" s="399"/>
      <c r="F22" s="793">
        <f t="shared" si="0"/>
        <v>0</v>
      </c>
    </row>
    <row r="23" spans="1:6" s="965" customFormat="1" ht="14.25">
      <c r="A23" s="938">
        <f>COUNT($A$1:A22)+1</f>
        <v>7</v>
      </c>
      <c r="B23" s="576" t="s">
        <v>366</v>
      </c>
      <c r="C23" s="637" t="s">
        <v>146</v>
      </c>
      <c r="D23" s="508">
        <v>15</v>
      </c>
      <c r="E23" s="961"/>
      <c r="F23" s="793">
        <f t="shared" si="0"/>
        <v>0</v>
      </c>
    </row>
    <row r="24" spans="1:6" s="965" customFormat="1">
      <c r="A24" s="938"/>
      <c r="B24" s="576"/>
      <c r="C24" s="637"/>
      <c r="D24" s="508"/>
      <c r="E24" s="961"/>
      <c r="F24" s="793">
        <f t="shared" si="0"/>
        <v>0</v>
      </c>
    </row>
    <row r="25" spans="1:6" s="189" customFormat="1" ht="38.25">
      <c r="A25" s="938">
        <f>COUNT($A$1:A24)+1</f>
        <v>8</v>
      </c>
      <c r="B25" s="424" t="s">
        <v>406</v>
      </c>
      <c r="C25" s="681" t="s">
        <v>146</v>
      </c>
      <c r="D25" s="508">
        <v>150</v>
      </c>
      <c r="E25" s="961"/>
      <c r="F25" s="793">
        <f t="shared" si="0"/>
        <v>0</v>
      </c>
    </row>
    <row r="26" spans="1:6" s="965" customFormat="1">
      <c r="A26" s="966"/>
      <c r="B26" s="968"/>
      <c r="C26" s="491"/>
      <c r="D26" s="508"/>
      <c r="E26" s="961"/>
      <c r="F26" s="793">
        <f t="shared" ref="F26" si="1">+D26*E26</f>
        <v>0</v>
      </c>
    </row>
    <row r="27" spans="1:6" s="552" customFormat="1">
      <c r="A27" s="938">
        <f>COUNT($A$1:A26)+1</f>
        <v>9</v>
      </c>
      <c r="B27" s="251" t="s">
        <v>24</v>
      </c>
      <c r="C27" s="273"/>
      <c r="D27" s="513">
        <v>0.05</v>
      </c>
      <c r="E27" s="253"/>
      <c r="F27" s="396">
        <f>SUM(F11:F26)*D27</f>
        <v>0</v>
      </c>
    </row>
    <row r="28" spans="1:6" s="189" customFormat="1">
      <c r="A28" s="18"/>
      <c r="B28" s="300"/>
      <c r="C28" s="156"/>
      <c r="D28" s="971"/>
      <c r="E28" s="972"/>
      <c r="F28" s="404">
        <f t="shared" ref="F28" si="2">+E28*D28</f>
        <v>0</v>
      </c>
    </row>
    <row r="29" spans="1:6" ht="13.5" thickBot="1">
      <c r="A29" s="685"/>
      <c r="B29" s="78" t="str">
        <f>$B$1&amp;" skupaj:"</f>
        <v>SLIKOPLESKARSKA DELA skupaj:</v>
      </c>
      <c r="C29" s="686"/>
      <c r="D29" s="687"/>
      <c r="E29" s="688"/>
      <c r="F29" s="689">
        <f>SUM(F11:F28)</f>
        <v>0</v>
      </c>
    </row>
    <row r="30" spans="1:6" ht="13.5" thickTop="1"/>
    <row r="31" spans="1:6" ht="16.5">
      <c r="B31" s="272"/>
    </row>
    <row r="32" spans="1:6" s="189" customFormat="1">
      <c r="A32" s="18"/>
      <c r="B32" s="424"/>
      <c r="C32" s="562"/>
      <c r="D32" s="562"/>
      <c r="E32" s="120"/>
      <c r="F32" s="404">
        <f t="shared" ref="F32:F33" si="3">+E32*D32</f>
        <v>0</v>
      </c>
    </row>
    <row r="33" spans="1:6" s="189" customFormat="1">
      <c r="A33" s="18"/>
      <c r="B33" s="424"/>
      <c r="C33" s="562"/>
      <c r="D33" s="562"/>
      <c r="E33" s="120"/>
      <c r="F33" s="404">
        <f t="shared" si="3"/>
        <v>0</v>
      </c>
    </row>
    <row r="34" spans="1:6" s="189" customFormat="1">
      <c r="A34" s="692"/>
      <c r="B34" s="636"/>
      <c r="C34" s="637"/>
      <c r="D34" s="637"/>
      <c r="E34" s="973"/>
      <c r="F34" s="694"/>
    </row>
    <row r="35" spans="1:6" s="189" customFormat="1">
      <c r="A35" s="692"/>
      <c r="B35" s="636"/>
      <c r="C35" s="637"/>
      <c r="D35" s="637"/>
      <c r="E35" s="973"/>
      <c r="F35" s="973"/>
    </row>
    <row r="36" spans="1:6" s="189" customFormat="1">
      <c r="A36" s="692"/>
      <c r="B36" s="252"/>
      <c r="C36" s="536"/>
      <c r="D36" s="536"/>
      <c r="E36" s="312"/>
      <c r="F36" s="694"/>
    </row>
    <row r="37" spans="1:6" s="974" customFormat="1" ht="14.25">
      <c r="A37" s="692"/>
      <c r="B37" s="696"/>
      <c r="C37" s="697"/>
      <c r="D37" s="698"/>
      <c r="E37" s="699"/>
      <c r="F37" s="395"/>
    </row>
    <row r="38" spans="1:6" s="189" customFormat="1">
      <c r="A38" s="257"/>
      <c r="B38" s="636"/>
      <c r="C38" s="637"/>
      <c r="D38" s="538"/>
      <c r="E38" s="700"/>
      <c r="F38" s="700"/>
    </row>
    <row r="39" spans="1:6" s="189" customFormat="1">
      <c r="A39" s="257"/>
      <c r="B39" s="636"/>
      <c r="C39" s="637"/>
      <c r="D39" s="538"/>
      <c r="E39" s="700"/>
      <c r="F39" s="700"/>
    </row>
    <row r="40" spans="1:6" s="189" customFormat="1">
      <c r="A40" s="257"/>
      <c r="B40" s="636"/>
      <c r="C40" s="637"/>
      <c r="D40" s="538"/>
      <c r="E40" s="700"/>
      <c r="F40" s="700"/>
    </row>
    <row r="41" spans="1:6" s="189" customFormat="1">
      <c r="A41" s="257"/>
      <c r="B41" s="636"/>
      <c r="C41" s="637"/>
      <c r="D41" s="538"/>
      <c r="E41" s="700"/>
      <c r="F41" s="700"/>
    </row>
    <row r="42" spans="1:6" s="189" customFormat="1">
      <c r="A42" s="257"/>
      <c r="B42" s="636"/>
      <c r="C42" s="637"/>
      <c r="D42" s="538"/>
      <c r="E42" s="700"/>
      <c r="F42" s="700"/>
    </row>
    <row r="43" spans="1:6" s="189" customFormat="1">
      <c r="A43" s="257"/>
      <c r="B43" s="636"/>
      <c r="C43" s="637"/>
      <c r="D43" s="538"/>
      <c r="E43" s="700"/>
      <c r="F43" s="700"/>
    </row>
    <row r="44" spans="1:6" s="189" customFormat="1">
      <c r="A44" s="257"/>
      <c r="B44" s="636"/>
      <c r="C44" s="637"/>
      <c r="D44" s="538"/>
      <c r="E44" s="700"/>
      <c r="F44" s="700"/>
    </row>
    <row r="45" spans="1:6" s="189" customFormat="1" ht="234.75" customHeight="1">
      <c r="A45" s="257"/>
      <c r="B45" s="636"/>
      <c r="C45" s="637"/>
      <c r="D45" s="538"/>
      <c r="E45" s="700"/>
      <c r="F45" s="700"/>
    </row>
    <row r="46" spans="1:6" s="189" customFormat="1">
      <c r="A46" s="257"/>
      <c r="B46" s="636"/>
      <c r="C46" s="637"/>
      <c r="D46" s="538"/>
      <c r="E46" s="700"/>
      <c r="F46" s="700"/>
    </row>
    <row r="47" spans="1:6" s="189" customFormat="1">
      <c r="A47" s="257"/>
      <c r="B47" s="636"/>
      <c r="C47" s="637"/>
      <c r="D47" s="538"/>
      <c r="E47" s="700"/>
      <c r="F47" s="700"/>
    </row>
    <row r="48" spans="1:6" s="189" customFormat="1">
      <c r="A48" s="257"/>
      <c r="B48" s="636"/>
      <c r="C48" s="637"/>
      <c r="D48" s="538"/>
      <c r="E48" s="700"/>
      <c r="F48" s="700"/>
    </row>
    <row r="49" spans="1:6" s="189" customFormat="1">
      <c r="A49" s="257"/>
      <c r="B49" s="679"/>
      <c r="C49" s="637"/>
      <c r="D49" s="538"/>
      <c r="E49" s="700"/>
      <c r="F49" s="700"/>
    </row>
    <row r="50" spans="1:6" s="189" customFormat="1">
      <c r="A50" s="257"/>
      <c r="B50" s="636"/>
      <c r="C50" s="637"/>
      <c r="D50" s="538"/>
      <c r="E50" s="700"/>
      <c r="F50" s="700"/>
    </row>
    <row r="51" spans="1:6" s="189" customFormat="1">
      <c r="A51" s="257"/>
      <c r="B51" s="636"/>
      <c r="C51" s="637"/>
      <c r="D51" s="538"/>
      <c r="E51" s="700"/>
      <c r="F51" s="700"/>
    </row>
    <row r="52" spans="1:6" s="189" customFormat="1">
      <c r="A52" s="257"/>
      <c r="B52" s="636"/>
      <c r="C52" s="637"/>
      <c r="D52" s="538"/>
      <c r="E52" s="700"/>
      <c r="F52" s="700"/>
    </row>
    <row r="53" spans="1:6" s="189" customFormat="1">
      <c r="A53" s="257"/>
      <c r="B53" s="636"/>
      <c r="C53" s="637"/>
      <c r="D53" s="538"/>
      <c r="E53" s="700"/>
      <c r="F53" s="700"/>
    </row>
    <row r="54" spans="1:6" s="189" customFormat="1">
      <c r="A54" s="257"/>
      <c r="B54" s="636"/>
      <c r="C54" s="637"/>
      <c r="D54" s="538"/>
      <c r="E54" s="700"/>
      <c r="F54" s="700"/>
    </row>
    <row r="55" spans="1:6" s="189" customFormat="1">
      <c r="A55" s="257"/>
      <c r="B55" s="636"/>
      <c r="C55" s="637"/>
      <c r="D55" s="538"/>
      <c r="E55" s="700"/>
      <c r="F55" s="700"/>
    </row>
    <row r="56" spans="1:6" s="189" customFormat="1">
      <c r="A56" s="257"/>
      <c r="B56" s="636"/>
      <c r="C56" s="637"/>
      <c r="D56" s="538"/>
      <c r="E56" s="700"/>
      <c r="F56" s="700"/>
    </row>
    <row r="57" spans="1:6" s="189" customFormat="1">
      <c r="A57" s="257"/>
      <c r="B57" s="636"/>
      <c r="C57" s="637"/>
      <c r="D57" s="538"/>
      <c r="E57" s="700"/>
      <c r="F57" s="700"/>
    </row>
    <row r="58" spans="1:6" s="189" customFormat="1" ht="192.75" customHeight="1">
      <c r="A58" s="257"/>
      <c r="B58" s="636"/>
      <c r="C58" s="637"/>
      <c r="D58" s="538"/>
      <c r="E58" s="700"/>
      <c r="F58" s="700"/>
    </row>
    <row r="59" spans="1:6" s="189" customFormat="1">
      <c r="A59" s="257"/>
      <c r="B59" s="636"/>
      <c r="C59" s="637"/>
      <c r="D59" s="538"/>
      <c r="E59" s="700"/>
      <c r="F59" s="700"/>
    </row>
    <row r="60" spans="1:6" s="189" customFormat="1">
      <c r="A60" s="257"/>
      <c r="B60" s="636"/>
      <c r="C60" s="637"/>
      <c r="D60" s="538"/>
      <c r="E60" s="700"/>
      <c r="F60" s="700"/>
    </row>
    <row r="61" spans="1:6" s="189" customFormat="1">
      <c r="A61" s="257"/>
      <c r="B61" s="636"/>
      <c r="C61" s="637"/>
      <c r="D61" s="538"/>
      <c r="E61" s="700"/>
      <c r="F61" s="700"/>
    </row>
    <row r="62" spans="1:6" s="189" customFormat="1">
      <c r="A62" s="257"/>
      <c r="B62" s="636"/>
      <c r="C62" s="637"/>
      <c r="D62" s="538"/>
      <c r="E62" s="700"/>
      <c r="F62" s="700"/>
    </row>
    <row r="63" spans="1:6" s="189" customFormat="1">
      <c r="A63" s="257"/>
      <c r="B63" s="636"/>
      <c r="C63" s="637"/>
      <c r="D63" s="538"/>
      <c r="E63" s="700"/>
      <c r="F63" s="700"/>
    </row>
    <row r="64" spans="1:6" s="189" customFormat="1">
      <c r="A64" s="257"/>
      <c r="B64" s="636"/>
      <c r="C64" s="637"/>
      <c r="D64" s="538"/>
      <c r="E64" s="700"/>
      <c r="F64" s="700"/>
    </row>
    <row r="65" spans="1:6" s="189" customFormat="1">
      <c r="A65" s="257"/>
      <c r="B65" s="636"/>
      <c r="C65" s="637"/>
      <c r="D65" s="538"/>
      <c r="E65" s="700"/>
      <c r="F65" s="700"/>
    </row>
    <row r="66" spans="1:6" s="189" customFormat="1">
      <c r="A66" s="257"/>
      <c r="B66" s="636"/>
      <c r="C66" s="637"/>
      <c r="D66" s="538"/>
      <c r="E66" s="700"/>
      <c r="F66" s="700"/>
    </row>
    <row r="67" spans="1:6" s="189" customFormat="1">
      <c r="A67" s="257"/>
      <c r="B67" s="636"/>
      <c r="C67" s="637"/>
      <c r="D67" s="538"/>
      <c r="E67" s="700"/>
      <c r="F67" s="700"/>
    </row>
    <row r="68" spans="1:6" s="189" customFormat="1">
      <c r="A68" s="257"/>
      <c r="B68" s="636"/>
      <c r="C68" s="637"/>
      <c r="D68" s="538"/>
      <c r="E68" s="700"/>
      <c r="F68" s="700"/>
    </row>
    <row r="69" spans="1:6" s="189" customFormat="1">
      <c r="A69" s="257"/>
      <c r="B69" s="636"/>
      <c r="C69" s="637"/>
      <c r="D69" s="538"/>
      <c r="E69" s="700"/>
      <c r="F69" s="700"/>
    </row>
    <row r="70" spans="1:6" s="189" customFormat="1">
      <c r="A70" s="257"/>
      <c r="B70" s="636"/>
      <c r="C70" s="637"/>
      <c r="D70" s="538"/>
      <c r="E70" s="700"/>
      <c r="F70" s="700"/>
    </row>
    <row r="71" spans="1:6" s="189" customFormat="1">
      <c r="A71" s="257"/>
      <c r="B71" s="636"/>
      <c r="C71" s="637"/>
      <c r="D71" s="538"/>
      <c r="E71" s="700"/>
      <c r="F71" s="700"/>
    </row>
    <row r="72" spans="1:6" s="189" customFormat="1">
      <c r="A72" s="257"/>
      <c r="B72" s="636"/>
      <c r="C72" s="637"/>
      <c r="D72" s="538"/>
      <c r="E72" s="700"/>
      <c r="F72" s="700"/>
    </row>
    <row r="73" spans="1:6" s="189" customFormat="1">
      <c r="A73" s="257"/>
      <c r="B73" s="702"/>
      <c r="C73" s="637"/>
      <c r="D73" s="538"/>
      <c r="E73" s="700"/>
      <c r="F73" s="700"/>
    </row>
    <row r="74" spans="1:6" s="189" customFormat="1">
      <c r="A74" s="257"/>
      <c r="B74" s="702"/>
      <c r="C74" s="637"/>
      <c r="D74" s="538"/>
      <c r="E74" s="700"/>
      <c r="F74" s="700"/>
    </row>
    <row r="75" spans="1:6" s="189" customFormat="1">
      <c r="A75" s="257"/>
      <c r="B75" s="702"/>
      <c r="C75" s="637"/>
      <c r="D75" s="538"/>
      <c r="E75" s="700"/>
      <c r="F75" s="700"/>
    </row>
    <row r="76" spans="1:6" s="189" customFormat="1">
      <c r="A76" s="257"/>
      <c r="B76" s="702"/>
      <c r="C76" s="637"/>
      <c r="D76" s="538"/>
      <c r="E76" s="700"/>
      <c r="F76" s="700"/>
    </row>
    <row r="77" spans="1:6" s="189" customFormat="1">
      <c r="A77" s="257"/>
      <c r="B77" s="702"/>
      <c r="C77" s="637"/>
      <c r="D77" s="538"/>
      <c r="E77" s="700"/>
      <c r="F77" s="700"/>
    </row>
    <row r="78" spans="1:6" s="189" customFormat="1">
      <c r="A78" s="257"/>
      <c r="B78" s="702"/>
      <c r="C78" s="637"/>
      <c r="D78" s="538"/>
      <c r="E78" s="700"/>
      <c r="F78" s="700"/>
    </row>
    <row r="79" spans="1:6" s="189" customFormat="1">
      <c r="A79" s="257"/>
      <c r="B79" s="702"/>
      <c r="C79" s="637"/>
      <c r="D79" s="538"/>
      <c r="E79" s="700"/>
      <c r="F79" s="700"/>
    </row>
    <row r="80" spans="1:6" s="189" customFormat="1">
      <c r="A80" s="257"/>
      <c r="B80" s="702"/>
      <c r="C80" s="637"/>
      <c r="D80" s="538"/>
      <c r="E80" s="700"/>
      <c r="F80" s="700"/>
    </row>
    <row r="81" spans="1:6" s="189" customFormat="1">
      <c r="A81" s="257"/>
      <c r="B81" s="636"/>
      <c r="C81" s="637"/>
      <c r="D81" s="538"/>
      <c r="E81" s="700"/>
      <c r="F81" s="700"/>
    </row>
    <row r="82" spans="1:6" s="189" customFormat="1" ht="63" customHeight="1">
      <c r="A82" s="257"/>
      <c r="B82" s="636"/>
      <c r="C82" s="637"/>
      <c r="D82" s="538"/>
      <c r="E82" s="700"/>
      <c r="F82" s="700"/>
    </row>
    <row r="83" spans="1:6" s="189" customFormat="1">
      <c r="A83" s="257"/>
      <c r="B83" s="636"/>
      <c r="C83" s="637"/>
      <c r="D83" s="538"/>
      <c r="E83" s="700"/>
      <c r="F83" s="700"/>
    </row>
    <row r="84" spans="1:6" s="189" customFormat="1">
      <c r="A84" s="257"/>
      <c r="B84" s="636"/>
      <c r="C84" s="637"/>
      <c r="D84" s="538"/>
      <c r="E84" s="700"/>
      <c r="F84" s="700"/>
    </row>
    <row r="85" spans="1:6" s="189" customFormat="1">
      <c r="A85" s="257"/>
      <c r="B85" s="636"/>
      <c r="C85" s="637"/>
      <c r="D85" s="538"/>
      <c r="E85" s="700"/>
      <c r="F85" s="700"/>
    </row>
    <row r="86" spans="1:6" s="189" customFormat="1">
      <c r="A86" s="257"/>
      <c r="B86" s="636"/>
      <c r="C86" s="637"/>
      <c r="D86" s="538"/>
      <c r="E86" s="700"/>
      <c r="F86" s="700"/>
    </row>
    <row r="87" spans="1:6" s="189" customFormat="1">
      <c r="A87" s="257"/>
      <c r="B87" s="636"/>
      <c r="C87" s="637"/>
      <c r="D87" s="538"/>
      <c r="E87" s="700"/>
      <c r="F87" s="700"/>
    </row>
    <row r="88" spans="1:6" s="189" customFormat="1">
      <c r="A88" s="257"/>
      <c r="B88" s="636"/>
      <c r="C88" s="637"/>
      <c r="D88" s="538"/>
      <c r="E88" s="700"/>
      <c r="F88" s="700"/>
    </row>
    <row r="89" spans="1:6" s="189" customFormat="1">
      <c r="A89" s="257"/>
      <c r="B89" s="636"/>
      <c r="C89" s="637"/>
      <c r="D89" s="538"/>
      <c r="E89" s="700"/>
      <c r="F89" s="700"/>
    </row>
    <row r="90" spans="1:6" s="189" customFormat="1">
      <c r="A90" s="257"/>
      <c r="B90" s="636"/>
      <c r="C90" s="637"/>
      <c r="D90" s="538"/>
      <c r="E90" s="700"/>
      <c r="F90" s="700"/>
    </row>
    <row r="91" spans="1:6" s="189" customFormat="1">
      <c r="A91" s="257"/>
      <c r="B91" s="636"/>
      <c r="C91" s="637"/>
      <c r="D91" s="538"/>
      <c r="E91" s="700"/>
      <c r="F91" s="700"/>
    </row>
    <row r="92" spans="1:6" s="189" customFormat="1">
      <c r="A92" s="257"/>
      <c r="B92" s="636"/>
      <c r="C92" s="637"/>
      <c r="D92" s="538"/>
      <c r="E92" s="700"/>
      <c r="F92" s="700"/>
    </row>
    <row r="94" spans="1:6">
      <c r="A94" s="773"/>
      <c r="B94" s="774"/>
    </row>
  </sheetData>
  <sheetProtection algorithmName="SHA-512" hashValue="qCE1BFJgOeJNtsne8KsS4Jw669ligsNsDEok5RLnuSr4KlhNLp2QvDeGnShZhKqnzP/M45t+7EaV3dZHcRXZqQ==" saltValue="oOX5Hc+tVAxdSjnQylr/8Q==" spinCount="100000" sheet="1" objects="1" scenarios="1" selectLockedCells="1"/>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5.xml><?xml version="1.0" encoding="utf-8"?>
<worksheet xmlns="http://schemas.openxmlformats.org/spreadsheetml/2006/main" xmlns:r="http://schemas.openxmlformats.org/officeDocument/2006/relationships">
  <sheetPr>
    <tabColor rgb="FFFFC000"/>
  </sheetPr>
  <dimension ref="A1:I95"/>
  <sheetViews>
    <sheetView showZeros="0" view="pageBreakPreview" topLeftCell="A7" zoomScaleNormal="100" zoomScaleSheetLayoutView="100" workbookViewId="0">
      <selection activeCell="E23" sqref="E23"/>
    </sheetView>
  </sheetViews>
  <sheetFormatPr defaultRowHeight="12.75"/>
  <cols>
    <col min="1" max="1" width="6.140625" style="1001" customWidth="1"/>
    <col min="2" max="2" width="44.7109375" style="1002" customWidth="1"/>
    <col min="3" max="3" width="4.7109375" style="1003" customWidth="1"/>
    <col min="4" max="4" width="8.28515625" style="1004" customWidth="1"/>
    <col min="5" max="5" width="11.5703125" style="1005" customWidth="1"/>
    <col min="6" max="6" width="13.5703125" style="1005" customWidth="1"/>
    <col min="7" max="8" width="12.7109375" style="1006" customWidth="1"/>
    <col min="9" max="256" width="9.140625" style="979"/>
    <col min="257" max="257" width="6.140625" style="979" customWidth="1"/>
    <col min="258" max="258" width="44.7109375" style="979" customWidth="1"/>
    <col min="259" max="259" width="4.7109375" style="979" customWidth="1"/>
    <col min="260" max="260" width="8.28515625" style="979" customWidth="1"/>
    <col min="261" max="261" width="11.5703125" style="979" customWidth="1"/>
    <col min="262" max="262" width="13.5703125" style="979" customWidth="1"/>
    <col min="263" max="264" width="12.7109375" style="979" customWidth="1"/>
    <col min="265" max="512" width="9.140625" style="979"/>
    <col min="513" max="513" width="6.140625" style="979" customWidth="1"/>
    <col min="514" max="514" width="44.7109375" style="979" customWidth="1"/>
    <col min="515" max="515" width="4.7109375" style="979" customWidth="1"/>
    <col min="516" max="516" width="8.28515625" style="979" customWidth="1"/>
    <col min="517" max="517" width="11.5703125" style="979" customWidth="1"/>
    <col min="518" max="518" width="13.5703125" style="979" customWidth="1"/>
    <col min="519" max="520" width="12.7109375" style="979" customWidth="1"/>
    <col min="521" max="768" width="9.140625" style="979"/>
    <col min="769" max="769" width="6.140625" style="979" customWidth="1"/>
    <col min="770" max="770" width="44.7109375" style="979" customWidth="1"/>
    <col min="771" max="771" width="4.7109375" style="979" customWidth="1"/>
    <col min="772" max="772" width="8.28515625" style="979" customWidth="1"/>
    <col min="773" max="773" width="11.5703125" style="979" customWidth="1"/>
    <col min="774" max="774" width="13.5703125" style="979" customWidth="1"/>
    <col min="775" max="776" width="12.7109375" style="979" customWidth="1"/>
    <col min="777" max="1024" width="9.140625" style="979"/>
    <col min="1025" max="1025" width="6.140625" style="979" customWidth="1"/>
    <col min="1026" max="1026" width="44.7109375" style="979" customWidth="1"/>
    <col min="1027" max="1027" width="4.7109375" style="979" customWidth="1"/>
    <col min="1028" max="1028" width="8.28515625" style="979" customWidth="1"/>
    <col min="1029" max="1029" width="11.5703125" style="979" customWidth="1"/>
    <col min="1030" max="1030" width="13.5703125" style="979" customWidth="1"/>
    <col min="1031" max="1032" width="12.7109375" style="979" customWidth="1"/>
    <col min="1033" max="1280" width="9.140625" style="979"/>
    <col min="1281" max="1281" width="6.140625" style="979" customWidth="1"/>
    <col min="1282" max="1282" width="44.7109375" style="979" customWidth="1"/>
    <col min="1283" max="1283" width="4.7109375" style="979" customWidth="1"/>
    <col min="1284" max="1284" width="8.28515625" style="979" customWidth="1"/>
    <col min="1285" max="1285" width="11.5703125" style="979" customWidth="1"/>
    <col min="1286" max="1286" width="13.5703125" style="979" customWidth="1"/>
    <col min="1287" max="1288" width="12.7109375" style="979" customWidth="1"/>
    <col min="1289" max="1536" width="9.140625" style="979"/>
    <col min="1537" max="1537" width="6.140625" style="979" customWidth="1"/>
    <col min="1538" max="1538" width="44.7109375" style="979" customWidth="1"/>
    <col min="1539" max="1539" width="4.7109375" style="979" customWidth="1"/>
    <col min="1540" max="1540" width="8.28515625" style="979" customWidth="1"/>
    <col min="1541" max="1541" width="11.5703125" style="979" customWidth="1"/>
    <col min="1542" max="1542" width="13.5703125" style="979" customWidth="1"/>
    <col min="1543" max="1544" width="12.7109375" style="979" customWidth="1"/>
    <col min="1545" max="1792" width="9.140625" style="979"/>
    <col min="1793" max="1793" width="6.140625" style="979" customWidth="1"/>
    <col min="1794" max="1794" width="44.7109375" style="979" customWidth="1"/>
    <col min="1795" max="1795" width="4.7109375" style="979" customWidth="1"/>
    <col min="1796" max="1796" width="8.28515625" style="979" customWidth="1"/>
    <col min="1797" max="1797" width="11.5703125" style="979" customWidth="1"/>
    <col min="1798" max="1798" width="13.5703125" style="979" customWidth="1"/>
    <col min="1799" max="1800" width="12.7109375" style="979" customWidth="1"/>
    <col min="1801" max="2048" width="9.140625" style="979"/>
    <col min="2049" max="2049" width="6.140625" style="979" customWidth="1"/>
    <col min="2050" max="2050" width="44.7109375" style="979" customWidth="1"/>
    <col min="2051" max="2051" width="4.7109375" style="979" customWidth="1"/>
    <col min="2052" max="2052" width="8.28515625" style="979" customWidth="1"/>
    <col min="2053" max="2053" width="11.5703125" style="979" customWidth="1"/>
    <col min="2054" max="2054" width="13.5703125" style="979" customWidth="1"/>
    <col min="2055" max="2056" width="12.7109375" style="979" customWidth="1"/>
    <col min="2057" max="2304" width="9.140625" style="979"/>
    <col min="2305" max="2305" width="6.140625" style="979" customWidth="1"/>
    <col min="2306" max="2306" width="44.7109375" style="979" customWidth="1"/>
    <col min="2307" max="2307" width="4.7109375" style="979" customWidth="1"/>
    <col min="2308" max="2308" width="8.28515625" style="979" customWidth="1"/>
    <col min="2309" max="2309" width="11.5703125" style="979" customWidth="1"/>
    <col min="2310" max="2310" width="13.5703125" style="979" customWidth="1"/>
    <col min="2311" max="2312" width="12.7109375" style="979" customWidth="1"/>
    <col min="2313" max="2560" width="9.140625" style="979"/>
    <col min="2561" max="2561" width="6.140625" style="979" customWidth="1"/>
    <col min="2562" max="2562" width="44.7109375" style="979" customWidth="1"/>
    <col min="2563" max="2563" width="4.7109375" style="979" customWidth="1"/>
    <col min="2564" max="2564" width="8.28515625" style="979" customWidth="1"/>
    <col min="2565" max="2565" width="11.5703125" style="979" customWidth="1"/>
    <col min="2566" max="2566" width="13.5703125" style="979" customWidth="1"/>
    <col min="2567" max="2568" width="12.7109375" style="979" customWidth="1"/>
    <col min="2569" max="2816" width="9.140625" style="979"/>
    <col min="2817" max="2817" width="6.140625" style="979" customWidth="1"/>
    <col min="2818" max="2818" width="44.7109375" style="979" customWidth="1"/>
    <col min="2819" max="2819" width="4.7109375" style="979" customWidth="1"/>
    <col min="2820" max="2820" width="8.28515625" style="979" customWidth="1"/>
    <col min="2821" max="2821" width="11.5703125" style="979" customWidth="1"/>
    <col min="2822" max="2822" width="13.5703125" style="979" customWidth="1"/>
    <col min="2823" max="2824" width="12.7109375" style="979" customWidth="1"/>
    <col min="2825" max="3072" width="9.140625" style="979"/>
    <col min="3073" max="3073" width="6.140625" style="979" customWidth="1"/>
    <col min="3074" max="3074" width="44.7109375" style="979" customWidth="1"/>
    <col min="3075" max="3075" width="4.7109375" style="979" customWidth="1"/>
    <col min="3076" max="3076" width="8.28515625" style="979" customWidth="1"/>
    <col min="3077" max="3077" width="11.5703125" style="979" customWidth="1"/>
    <col min="3078" max="3078" width="13.5703125" style="979" customWidth="1"/>
    <col min="3079" max="3080" width="12.7109375" style="979" customWidth="1"/>
    <col min="3081" max="3328" width="9.140625" style="979"/>
    <col min="3329" max="3329" width="6.140625" style="979" customWidth="1"/>
    <col min="3330" max="3330" width="44.7109375" style="979" customWidth="1"/>
    <col min="3331" max="3331" width="4.7109375" style="979" customWidth="1"/>
    <col min="3332" max="3332" width="8.28515625" style="979" customWidth="1"/>
    <col min="3333" max="3333" width="11.5703125" style="979" customWidth="1"/>
    <col min="3334" max="3334" width="13.5703125" style="979" customWidth="1"/>
    <col min="3335" max="3336" width="12.7109375" style="979" customWidth="1"/>
    <col min="3337" max="3584" width="9.140625" style="979"/>
    <col min="3585" max="3585" width="6.140625" style="979" customWidth="1"/>
    <col min="3586" max="3586" width="44.7109375" style="979" customWidth="1"/>
    <col min="3587" max="3587" width="4.7109375" style="979" customWidth="1"/>
    <col min="3588" max="3588" width="8.28515625" style="979" customWidth="1"/>
    <col min="3589" max="3589" width="11.5703125" style="979" customWidth="1"/>
    <col min="3590" max="3590" width="13.5703125" style="979" customWidth="1"/>
    <col min="3591" max="3592" width="12.7109375" style="979" customWidth="1"/>
    <col min="3593" max="3840" width="9.140625" style="979"/>
    <col min="3841" max="3841" width="6.140625" style="979" customWidth="1"/>
    <col min="3842" max="3842" width="44.7109375" style="979" customWidth="1"/>
    <col min="3843" max="3843" width="4.7109375" style="979" customWidth="1"/>
    <col min="3844" max="3844" width="8.28515625" style="979" customWidth="1"/>
    <col min="3845" max="3845" width="11.5703125" style="979" customWidth="1"/>
    <col min="3846" max="3846" width="13.5703125" style="979" customWidth="1"/>
    <col min="3847" max="3848" width="12.7109375" style="979" customWidth="1"/>
    <col min="3849" max="4096" width="9.140625" style="979"/>
    <col min="4097" max="4097" width="6.140625" style="979" customWidth="1"/>
    <col min="4098" max="4098" width="44.7109375" style="979" customWidth="1"/>
    <col min="4099" max="4099" width="4.7109375" style="979" customWidth="1"/>
    <col min="4100" max="4100" width="8.28515625" style="979" customWidth="1"/>
    <col min="4101" max="4101" width="11.5703125" style="979" customWidth="1"/>
    <col min="4102" max="4102" width="13.5703125" style="979" customWidth="1"/>
    <col min="4103" max="4104" width="12.7109375" style="979" customWidth="1"/>
    <col min="4105" max="4352" width="9.140625" style="979"/>
    <col min="4353" max="4353" width="6.140625" style="979" customWidth="1"/>
    <col min="4354" max="4354" width="44.7109375" style="979" customWidth="1"/>
    <col min="4355" max="4355" width="4.7109375" style="979" customWidth="1"/>
    <col min="4356" max="4356" width="8.28515625" style="979" customWidth="1"/>
    <col min="4357" max="4357" width="11.5703125" style="979" customWidth="1"/>
    <col min="4358" max="4358" width="13.5703125" style="979" customWidth="1"/>
    <col min="4359" max="4360" width="12.7109375" style="979" customWidth="1"/>
    <col min="4361" max="4608" width="9.140625" style="979"/>
    <col min="4609" max="4609" width="6.140625" style="979" customWidth="1"/>
    <col min="4610" max="4610" width="44.7109375" style="979" customWidth="1"/>
    <col min="4611" max="4611" width="4.7109375" style="979" customWidth="1"/>
    <col min="4612" max="4612" width="8.28515625" style="979" customWidth="1"/>
    <col min="4613" max="4613" width="11.5703125" style="979" customWidth="1"/>
    <col min="4614" max="4614" width="13.5703125" style="979" customWidth="1"/>
    <col min="4615" max="4616" width="12.7109375" style="979" customWidth="1"/>
    <col min="4617" max="4864" width="9.140625" style="979"/>
    <col min="4865" max="4865" width="6.140625" style="979" customWidth="1"/>
    <col min="4866" max="4866" width="44.7109375" style="979" customWidth="1"/>
    <col min="4867" max="4867" width="4.7109375" style="979" customWidth="1"/>
    <col min="4868" max="4868" width="8.28515625" style="979" customWidth="1"/>
    <col min="4869" max="4869" width="11.5703125" style="979" customWidth="1"/>
    <col min="4870" max="4870" width="13.5703125" style="979" customWidth="1"/>
    <col min="4871" max="4872" width="12.7109375" style="979" customWidth="1"/>
    <col min="4873" max="5120" width="9.140625" style="979"/>
    <col min="5121" max="5121" width="6.140625" style="979" customWidth="1"/>
    <col min="5122" max="5122" width="44.7109375" style="979" customWidth="1"/>
    <col min="5123" max="5123" width="4.7109375" style="979" customWidth="1"/>
    <col min="5124" max="5124" width="8.28515625" style="979" customWidth="1"/>
    <col min="5125" max="5125" width="11.5703125" style="979" customWidth="1"/>
    <col min="5126" max="5126" width="13.5703125" style="979" customWidth="1"/>
    <col min="5127" max="5128" width="12.7109375" style="979" customWidth="1"/>
    <col min="5129" max="5376" width="9.140625" style="979"/>
    <col min="5377" max="5377" width="6.140625" style="979" customWidth="1"/>
    <col min="5378" max="5378" width="44.7109375" style="979" customWidth="1"/>
    <col min="5379" max="5379" width="4.7109375" style="979" customWidth="1"/>
    <col min="5380" max="5380" width="8.28515625" style="979" customWidth="1"/>
    <col min="5381" max="5381" width="11.5703125" style="979" customWidth="1"/>
    <col min="5382" max="5382" width="13.5703125" style="979" customWidth="1"/>
    <col min="5383" max="5384" width="12.7109375" style="979" customWidth="1"/>
    <col min="5385" max="5632" width="9.140625" style="979"/>
    <col min="5633" max="5633" width="6.140625" style="979" customWidth="1"/>
    <col min="5634" max="5634" width="44.7109375" style="979" customWidth="1"/>
    <col min="5635" max="5635" width="4.7109375" style="979" customWidth="1"/>
    <col min="5636" max="5636" width="8.28515625" style="979" customWidth="1"/>
    <col min="5637" max="5637" width="11.5703125" style="979" customWidth="1"/>
    <col min="5638" max="5638" width="13.5703125" style="979" customWidth="1"/>
    <col min="5639" max="5640" width="12.7109375" style="979" customWidth="1"/>
    <col min="5641" max="5888" width="9.140625" style="979"/>
    <col min="5889" max="5889" width="6.140625" style="979" customWidth="1"/>
    <col min="5890" max="5890" width="44.7109375" style="979" customWidth="1"/>
    <col min="5891" max="5891" width="4.7109375" style="979" customWidth="1"/>
    <col min="5892" max="5892" width="8.28515625" style="979" customWidth="1"/>
    <col min="5893" max="5893" width="11.5703125" style="979" customWidth="1"/>
    <col min="5894" max="5894" width="13.5703125" style="979" customWidth="1"/>
    <col min="5895" max="5896" width="12.7109375" style="979" customWidth="1"/>
    <col min="5897" max="6144" width="9.140625" style="979"/>
    <col min="6145" max="6145" width="6.140625" style="979" customWidth="1"/>
    <col min="6146" max="6146" width="44.7109375" style="979" customWidth="1"/>
    <col min="6147" max="6147" width="4.7109375" style="979" customWidth="1"/>
    <col min="6148" max="6148" width="8.28515625" style="979" customWidth="1"/>
    <col min="6149" max="6149" width="11.5703125" style="979" customWidth="1"/>
    <col min="6150" max="6150" width="13.5703125" style="979" customWidth="1"/>
    <col min="6151" max="6152" width="12.7109375" style="979" customWidth="1"/>
    <col min="6153" max="6400" width="9.140625" style="979"/>
    <col min="6401" max="6401" width="6.140625" style="979" customWidth="1"/>
    <col min="6402" max="6402" width="44.7109375" style="979" customWidth="1"/>
    <col min="6403" max="6403" width="4.7109375" style="979" customWidth="1"/>
    <col min="6404" max="6404" width="8.28515625" style="979" customWidth="1"/>
    <col min="6405" max="6405" width="11.5703125" style="979" customWidth="1"/>
    <col min="6406" max="6406" width="13.5703125" style="979" customWidth="1"/>
    <col min="6407" max="6408" width="12.7109375" style="979" customWidth="1"/>
    <col min="6409" max="6656" width="9.140625" style="979"/>
    <col min="6657" max="6657" width="6.140625" style="979" customWidth="1"/>
    <col min="6658" max="6658" width="44.7109375" style="979" customWidth="1"/>
    <col min="6659" max="6659" width="4.7109375" style="979" customWidth="1"/>
    <col min="6660" max="6660" width="8.28515625" style="979" customWidth="1"/>
    <col min="6661" max="6661" width="11.5703125" style="979" customWidth="1"/>
    <col min="6662" max="6662" width="13.5703125" style="979" customWidth="1"/>
    <col min="6663" max="6664" width="12.7109375" style="979" customWidth="1"/>
    <col min="6665" max="6912" width="9.140625" style="979"/>
    <col min="6913" max="6913" width="6.140625" style="979" customWidth="1"/>
    <col min="6914" max="6914" width="44.7109375" style="979" customWidth="1"/>
    <col min="6915" max="6915" width="4.7109375" style="979" customWidth="1"/>
    <col min="6916" max="6916" width="8.28515625" style="979" customWidth="1"/>
    <col min="6917" max="6917" width="11.5703125" style="979" customWidth="1"/>
    <col min="6918" max="6918" width="13.5703125" style="979" customWidth="1"/>
    <col min="6919" max="6920" width="12.7109375" style="979" customWidth="1"/>
    <col min="6921" max="7168" width="9.140625" style="979"/>
    <col min="7169" max="7169" width="6.140625" style="979" customWidth="1"/>
    <col min="7170" max="7170" width="44.7109375" style="979" customWidth="1"/>
    <col min="7171" max="7171" width="4.7109375" style="979" customWidth="1"/>
    <col min="7172" max="7172" width="8.28515625" style="979" customWidth="1"/>
    <col min="7173" max="7173" width="11.5703125" style="979" customWidth="1"/>
    <col min="7174" max="7174" width="13.5703125" style="979" customWidth="1"/>
    <col min="7175" max="7176" width="12.7109375" style="979" customWidth="1"/>
    <col min="7177" max="7424" width="9.140625" style="979"/>
    <col min="7425" max="7425" width="6.140625" style="979" customWidth="1"/>
    <col min="7426" max="7426" width="44.7109375" style="979" customWidth="1"/>
    <col min="7427" max="7427" width="4.7109375" style="979" customWidth="1"/>
    <col min="7428" max="7428" width="8.28515625" style="979" customWidth="1"/>
    <col min="7429" max="7429" width="11.5703125" style="979" customWidth="1"/>
    <col min="7430" max="7430" width="13.5703125" style="979" customWidth="1"/>
    <col min="7431" max="7432" width="12.7109375" style="979" customWidth="1"/>
    <col min="7433" max="7680" width="9.140625" style="979"/>
    <col min="7681" max="7681" width="6.140625" style="979" customWidth="1"/>
    <col min="7682" max="7682" width="44.7109375" style="979" customWidth="1"/>
    <col min="7683" max="7683" width="4.7109375" style="979" customWidth="1"/>
    <col min="7684" max="7684" width="8.28515625" style="979" customWidth="1"/>
    <col min="7685" max="7685" width="11.5703125" style="979" customWidth="1"/>
    <col min="7686" max="7686" width="13.5703125" style="979" customWidth="1"/>
    <col min="7687" max="7688" width="12.7109375" style="979" customWidth="1"/>
    <col min="7689" max="7936" width="9.140625" style="979"/>
    <col min="7937" max="7937" width="6.140625" style="979" customWidth="1"/>
    <col min="7938" max="7938" width="44.7109375" style="979" customWidth="1"/>
    <col min="7939" max="7939" width="4.7109375" style="979" customWidth="1"/>
    <col min="7940" max="7940" width="8.28515625" style="979" customWidth="1"/>
    <col min="7941" max="7941" width="11.5703125" style="979" customWidth="1"/>
    <col min="7942" max="7942" width="13.5703125" style="979" customWidth="1"/>
    <col min="7943" max="7944" width="12.7109375" style="979" customWidth="1"/>
    <col min="7945" max="8192" width="9.140625" style="979"/>
    <col min="8193" max="8193" width="6.140625" style="979" customWidth="1"/>
    <col min="8194" max="8194" width="44.7109375" style="979" customWidth="1"/>
    <col min="8195" max="8195" width="4.7109375" style="979" customWidth="1"/>
    <col min="8196" max="8196" width="8.28515625" style="979" customWidth="1"/>
    <col min="8197" max="8197" width="11.5703125" style="979" customWidth="1"/>
    <col min="8198" max="8198" width="13.5703125" style="979" customWidth="1"/>
    <col min="8199" max="8200" width="12.7109375" style="979" customWidth="1"/>
    <col min="8201" max="8448" width="9.140625" style="979"/>
    <col min="8449" max="8449" width="6.140625" style="979" customWidth="1"/>
    <col min="8450" max="8450" width="44.7109375" style="979" customWidth="1"/>
    <col min="8451" max="8451" width="4.7109375" style="979" customWidth="1"/>
    <col min="8452" max="8452" width="8.28515625" style="979" customWidth="1"/>
    <col min="8453" max="8453" width="11.5703125" style="979" customWidth="1"/>
    <col min="8454" max="8454" width="13.5703125" style="979" customWidth="1"/>
    <col min="8455" max="8456" width="12.7109375" style="979" customWidth="1"/>
    <col min="8457" max="8704" width="9.140625" style="979"/>
    <col min="8705" max="8705" width="6.140625" style="979" customWidth="1"/>
    <col min="8706" max="8706" width="44.7109375" style="979" customWidth="1"/>
    <col min="8707" max="8707" width="4.7109375" style="979" customWidth="1"/>
    <col min="8708" max="8708" width="8.28515625" style="979" customWidth="1"/>
    <col min="8709" max="8709" width="11.5703125" style="979" customWidth="1"/>
    <col min="8710" max="8710" width="13.5703125" style="979" customWidth="1"/>
    <col min="8711" max="8712" width="12.7109375" style="979" customWidth="1"/>
    <col min="8713" max="8960" width="9.140625" style="979"/>
    <col min="8961" max="8961" width="6.140625" style="979" customWidth="1"/>
    <col min="8962" max="8962" width="44.7109375" style="979" customWidth="1"/>
    <col min="8963" max="8963" width="4.7109375" style="979" customWidth="1"/>
    <col min="8964" max="8964" width="8.28515625" style="979" customWidth="1"/>
    <col min="8965" max="8965" width="11.5703125" style="979" customWidth="1"/>
    <col min="8966" max="8966" width="13.5703125" style="979" customWidth="1"/>
    <col min="8967" max="8968" width="12.7109375" style="979" customWidth="1"/>
    <col min="8969" max="9216" width="9.140625" style="979"/>
    <col min="9217" max="9217" width="6.140625" style="979" customWidth="1"/>
    <col min="9218" max="9218" width="44.7109375" style="979" customWidth="1"/>
    <col min="9219" max="9219" width="4.7109375" style="979" customWidth="1"/>
    <col min="9220" max="9220" width="8.28515625" style="979" customWidth="1"/>
    <col min="9221" max="9221" width="11.5703125" style="979" customWidth="1"/>
    <col min="9222" max="9222" width="13.5703125" style="979" customWidth="1"/>
    <col min="9223" max="9224" width="12.7109375" style="979" customWidth="1"/>
    <col min="9225" max="9472" width="9.140625" style="979"/>
    <col min="9473" max="9473" width="6.140625" style="979" customWidth="1"/>
    <col min="9474" max="9474" width="44.7109375" style="979" customWidth="1"/>
    <col min="9475" max="9475" width="4.7109375" style="979" customWidth="1"/>
    <col min="9476" max="9476" width="8.28515625" style="979" customWidth="1"/>
    <col min="9477" max="9477" width="11.5703125" style="979" customWidth="1"/>
    <col min="9478" max="9478" width="13.5703125" style="979" customWidth="1"/>
    <col min="9479" max="9480" width="12.7109375" style="979" customWidth="1"/>
    <col min="9481" max="9728" width="9.140625" style="979"/>
    <col min="9729" max="9729" width="6.140625" style="979" customWidth="1"/>
    <col min="9730" max="9730" width="44.7109375" style="979" customWidth="1"/>
    <col min="9731" max="9731" width="4.7109375" style="979" customWidth="1"/>
    <col min="9732" max="9732" width="8.28515625" style="979" customWidth="1"/>
    <col min="9733" max="9733" width="11.5703125" style="979" customWidth="1"/>
    <col min="9734" max="9734" width="13.5703125" style="979" customWidth="1"/>
    <col min="9735" max="9736" width="12.7109375" style="979" customWidth="1"/>
    <col min="9737" max="9984" width="9.140625" style="979"/>
    <col min="9985" max="9985" width="6.140625" style="979" customWidth="1"/>
    <col min="9986" max="9986" width="44.7109375" style="979" customWidth="1"/>
    <col min="9987" max="9987" width="4.7109375" style="979" customWidth="1"/>
    <col min="9988" max="9988" width="8.28515625" style="979" customWidth="1"/>
    <col min="9989" max="9989" width="11.5703125" style="979" customWidth="1"/>
    <col min="9990" max="9990" width="13.5703125" style="979" customWidth="1"/>
    <col min="9991" max="9992" width="12.7109375" style="979" customWidth="1"/>
    <col min="9993" max="10240" width="9.140625" style="979"/>
    <col min="10241" max="10241" width="6.140625" style="979" customWidth="1"/>
    <col min="10242" max="10242" width="44.7109375" style="979" customWidth="1"/>
    <col min="10243" max="10243" width="4.7109375" style="979" customWidth="1"/>
    <col min="10244" max="10244" width="8.28515625" style="979" customWidth="1"/>
    <col min="10245" max="10245" width="11.5703125" style="979" customWidth="1"/>
    <col min="10246" max="10246" width="13.5703125" style="979" customWidth="1"/>
    <col min="10247" max="10248" width="12.7109375" style="979" customWidth="1"/>
    <col min="10249" max="10496" width="9.140625" style="979"/>
    <col min="10497" max="10497" width="6.140625" style="979" customWidth="1"/>
    <col min="10498" max="10498" width="44.7109375" style="979" customWidth="1"/>
    <col min="10499" max="10499" width="4.7109375" style="979" customWidth="1"/>
    <col min="10500" max="10500" width="8.28515625" style="979" customWidth="1"/>
    <col min="10501" max="10501" width="11.5703125" style="979" customWidth="1"/>
    <col min="10502" max="10502" width="13.5703125" style="979" customWidth="1"/>
    <col min="10503" max="10504" width="12.7109375" style="979" customWidth="1"/>
    <col min="10505" max="10752" width="9.140625" style="979"/>
    <col min="10753" max="10753" width="6.140625" style="979" customWidth="1"/>
    <col min="10754" max="10754" width="44.7109375" style="979" customWidth="1"/>
    <col min="10755" max="10755" width="4.7109375" style="979" customWidth="1"/>
    <col min="10756" max="10756" width="8.28515625" style="979" customWidth="1"/>
    <col min="10757" max="10757" width="11.5703125" style="979" customWidth="1"/>
    <col min="10758" max="10758" width="13.5703125" style="979" customWidth="1"/>
    <col min="10759" max="10760" width="12.7109375" style="979" customWidth="1"/>
    <col min="10761" max="11008" width="9.140625" style="979"/>
    <col min="11009" max="11009" width="6.140625" style="979" customWidth="1"/>
    <col min="11010" max="11010" width="44.7109375" style="979" customWidth="1"/>
    <col min="11011" max="11011" width="4.7109375" style="979" customWidth="1"/>
    <col min="11012" max="11012" width="8.28515625" style="979" customWidth="1"/>
    <col min="11013" max="11013" width="11.5703125" style="979" customWidth="1"/>
    <col min="11014" max="11014" width="13.5703125" style="979" customWidth="1"/>
    <col min="11015" max="11016" width="12.7109375" style="979" customWidth="1"/>
    <col min="11017" max="11264" width="9.140625" style="979"/>
    <col min="11265" max="11265" width="6.140625" style="979" customWidth="1"/>
    <col min="11266" max="11266" width="44.7109375" style="979" customWidth="1"/>
    <col min="11267" max="11267" width="4.7109375" style="979" customWidth="1"/>
    <col min="11268" max="11268" width="8.28515625" style="979" customWidth="1"/>
    <col min="11269" max="11269" width="11.5703125" style="979" customWidth="1"/>
    <col min="11270" max="11270" width="13.5703125" style="979" customWidth="1"/>
    <col min="11271" max="11272" width="12.7109375" style="979" customWidth="1"/>
    <col min="11273" max="11520" width="9.140625" style="979"/>
    <col min="11521" max="11521" width="6.140625" style="979" customWidth="1"/>
    <col min="11522" max="11522" width="44.7109375" style="979" customWidth="1"/>
    <col min="11523" max="11523" width="4.7109375" style="979" customWidth="1"/>
    <col min="11524" max="11524" width="8.28515625" style="979" customWidth="1"/>
    <col min="11525" max="11525" width="11.5703125" style="979" customWidth="1"/>
    <col min="11526" max="11526" width="13.5703125" style="979" customWidth="1"/>
    <col min="11527" max="11528" width="12.7109375" style="979" customWidth="1"/>
    <col min="11529" max="11776" width="9.140625" style="979"/>
    <col min="11777" max="11777" width="6.140625" style="979" customWidth="1"/>
    <col min="11778" max="11778" width="44.7109375" style="979" customWidth="1"/>
    <col min="11779" max="11779" width="4.7109375" style="979" customWidth="1"/>
    <col min="11780" max="11780" width="8.28515625" style="979" customWidth="1"/>
    <col min="11781" max="11781" width="11.5703125" style="979" customWidth="1"/>
    <col min="11782" max="11782" width="13.5703125" style="979" customWidth="1"/>
    <col min="11783" max="11784" width="12.7109375" style="979" customWidth="1"/>
    <col min="11785" max="12032" width="9.140625" style="979"/>
    <col min="12033" max="12033" width="6.140625" style="979" customWidth="1"/>
    <col min="12034" max="12034" width="44.7109375" style="979" customWidth="1"/>
    <col min="12035" max="12035" width="4.7109375" style="979" customWidth="1"/>
    <col min="12036" max="12036" width="8.28515625" style="979" customWidth="1"/>
    <col min="12037" max="12037" width="11.5703125" style="979" customWidth="1"/>
    <col min="12038" max="12038" width="13.5703125" style="979" customWidth="1"/>
    <col min="12039" max="12040" width="12.7109375" style="979" customWidth="1"/>
    <col min="12041" max="12288" width="9.140625" style="979"/>
    <col min="12289" max="12289" width="6.140625" style="979" customWidth="1"/>
    <col min="12290" max="12290" width="44.7109375" style="979" customWidth="1"/>
    <col min="12291" max="12291" width="4.7109375" style="979" customWidth="1"/>
    <col min="12292" max="12292" width="8.28515625" style="979" customWidth="1"/>
    <col min="12293" max="12293" width="11.5703125" style="979" customWidth="1"/>
    <col min="12294" max="12294" width="13.5703125" style="979" customWidth="1"/>
    <col min="12295" max="12296" width="12.7109375" style="979" customWidth="1"/>
    <col min="12297" max="12544" width="9.140625" style="979"/>
    <col min="12545" max="12545" width="6.140625" style="979" customWidth="1"/>
    <col min="12546" max="12546" width="44.7109375" style="979" customWidth="1"/>
    <col min="12547" max="12547" width="4.7109375" style="979" customWidth="1"/>
    <col min="12548" max="12548" width="8.28515625" style="979" customWidth="1"/>
    <col min="12549" max="12549" width="11.5703125" style="979" customWidth="1"/>
    <col min="12550" max="12550" width="13.5703125" style="979" customWidth="1"/>
    <col min="12551" max="12552" width="12.7109375" style="979" customWidth="1"/>
    <col min="12553" max="12800" width="9.140625" style="979"/>
    <col min="12801" max="12801" width="6.140625" style="979" customWidth="1"/>
    <col min="12802" max="12802" width="44.7109375" style="979" customWidth="1"/>
    <col min="12803" max="12803" width="4.7109375" style="979" customWidth="1"/>
    <col min="12804" max="12804" width="8.28515625" style="979" customWidth="1"/>
    <col min="12805" max="12805" width="11.5703125" style="979" customWidth="1"/>
    <col min="12806" max="12806" width="13.5703125" style="979" customWidth="1"/>
    <col min="12807" max="12808" width="12.7109375" style="979" customWidth="1"/>
    <col min="12809" max="13056" width="9.140625" style="979"/>
    <col min="13057" max="13057" width="6.140625" style="979" customWidth="1"/>
    <col min="13058" max="13058" width="44.7109375" style="979" customWidth="1"/>
    <col min="13059" max="13059" width="4.7109375" style="979" customWidth="1"/>
    <col min="13060" max="13060" width="8.28515625" style="979" customWidth="1"/>
    <col min="13061" max="13061" width="11.5703125" style="979" customWidth="1"/>
    <col min="13062" max="13062" width="13.5703125" style="979" customWidth="1"/>
    <col min="13063" max="13064" width="12.7109375" style="979" customWidth="1"/>
    <col min="13065" max="13312" width="9.140625" style="979"/>
    <col min="13313" max="13313" width="6.140625" style="979" customWidth="1"/>
    <col min="13314" max="13314" width="44.7109375" style="979" customWidth="1"/>
    <col min="13315" max="13315" width="4.7109375" style="979" customWidth="1"/>
    <col min="13316" max="13316" width="8.28515625" style="979" customWidth="1"/>
    <col min="13317" max="13317" width="11.5703125" style="979" customWidth="1"/>
    <col min="13318" max="13318" width="13.5703125" style="979" customWidth="1"/>
    <col min="13319" max="13320" width="12.7109375" style="979" customWidth="1"/>
    <col min="13321" max="13568" width="9.140625" style="979"/>
    <col min="13569" max="13569" width="6.140625" style="979" customWidth="1"/>
    <col min="13570" max="13570" width="44.7109375" style="979" customWidth="1"/>
    <col min="13571" max="13571" width="4.7109375" style="979" customWidth="1"/>
    <col min="13572" max="13572" width="8.28515625" style="979" customWidth="1"/>
    <col min="13573" max="13573" width="11.5703125" style="979" customWidth="1"/>
    <col min="13574" max="13574" width="13.5703125" style="979" customWidth="1"/>
    <col min="13575" max="13576" width="12.7109375" style="979" customWidth="1"/>
    <col min="13577" max="13824" width="9.140625" style="979"/>
    <col min="13825" max="13825" width="6.140625" style="979" customWidth="1"/>
    <col min="13826" max="13826" width="44.7109375" style="979" customWidth="1"/>
    <col min="13827" max="13827" width="4.7109375" style="979" customWidth="1"/>
    <col min="13828" max="13828" width="8.28515625" style="979" customWidth="1"/>
    <col min="13829" max="13829" width="11.5703125" style="979" customWidth="1"/>
    <col min="13830" max="13830" width="13.5703125" style="979" customWidth="1"/>
    <col min="13831" max="13832" width="12.7109375" style="979" customWidth="1"/>
    <col min="13833" max="14080" width="9.140625" style="979"/>
    <col min="14081" max="14081" width="6.140625" style="979" customWidth="1"/>
    <col min="14082" max="14082" width="44.7109375" style="979" customWidth="1"/>
    <col min="14083" max="14083" width="4.7109375" style="979" customWidth="1"/>
    <col min="14084" max="14084" width="8.28515625" style="979" customWidth="1"/>
    <col min="14085" max="14085" width="11.5703125" style="979" customWidth="1"/>
    <col min="14086" max="14086" width="13.5703125" style="979" customWidth="1"/>
    <col min="14087" max="14088" width="12.7109375" style="979" customWidth="1"/>
    <col min="14089" max="14336" width="9.140625" style="979"/>
    <col min="14337" max="14337" width="6.140625" style="979" customWidth="1"/>
    <col min="14338" max="14338" width="44.7109375" style="979" customWidth="1"/>
    <col min="14339" max="14339" width="4.7109375" style="979" customWidth="1"/>
    <col min="14340" max="14340" width="8.28515625" style="979" customWidth="1"/>
    <col min="14341" max="14341" width="11.5703125" style="979" customWidth="1"/>
    <col min="14342" max="14342" width="13.5703125" style="979" customWidth="1"/>
    <col min="14343" max="14344" width="12.7109375" style="979" customWidth="1"/>
    <col min="14345" max="14592" width="9.140625" style="979"/>
    <col min="14593" max="14593" width="6.140625" style="979" customWidth="1"/>
    <col min="14594" max="14594" width="44.7109375" style="979" customWidth="1"/>
    <col min="14595" max="14595" width="4.7109375" style="979" customWidth="1"/>
    <col min="14596" max="14596" width="8.28515625" style="979" customWidth="1"/>
    <col min="14597" max="14597" width="11.5703125" style="979" customWidth="1"/>
    <col min="14598" max="14598" width="13.5703125" style="979" customWidth="1"/>
    <col min="14599" max="14600" width="12.7109375" style="979" customWidth="1"/>
    <col min="14601" max="14848" width="9.140625" style="979"/>
    <col min="14849" max="14849" width="6.140625" style="979" customWidth="1"/>
    <col min="14850" max="14850" width="44.7109375" style="979" customWidth="1"/>
    <col min="14851" max="14851" width="4.7109375" style="979" customWidth="1"/>
    <col min="14852" max="14852" width="8.28515625" style="979" customWidth="1"/>
    <col min="14853" max="14853" width="11.5703125" style="979" customWidth="1"/>
    <col min="14854" max="14854" width="13.5703125" style="979" customWidth="1"/>
    <col min="14855" max="14856" width="12.7109375" style="979" customWidth="1"/>
    <col min="14857" max="15104" width="9.140625" style="979"/>
    <col min="15105" max="15105" width="6.140625" style="979" customWidth="1"/>
    <col min="15106" max="15106" width="44.7109375" style="979" customWidth="1"/>
    <col min="15107" max="15107" width="4.7109375" style="979" customWidth="1"/>
    <col min="15108" max="15108" width="8.28515625" style="979" customWidth="1"/>
    <col min="15109" max="15109" width="11.5703125" style="979" customWidth="1"/>
    <col min="15110" max="15110" width="13.5703125" style="979" customWidth="1"/>
    <col min="15111" max="15112" width="12.7109375" style="979" customWidth="1"/>
    <col min="15113" max="15360" width="9.140625" style="979"/>
    <col min="15361" max="15361" width="6.140625" style="979" customWidth="1"/>
    <col min="15362" max="15362" width="44.7109375" style="979" customWidth="1"/>
    <col min="15363" max="15363" width="4.7109375" style="979" customWidth="1"/>
    <col min="15364" max="15364" width="8.28515625" style="979" customWidth="1"/>
    <col min="15365" max="15365" width="11.5703125" style="979" customWidth="1"/>
    <col min="15366" max="15366" width="13.5703125" style="979" customWidth="1"/>
    <col min="15367" max="15368" width="12.7109375" style="979" customWidth="1"/>
    <col min="15369" max="15616" width="9.140625" style="979"/>
    <col min="15617" max="15617" width="6.140625" style="979" customWidth="1"/>
    <col min="15618" max="15618" width="44.7109375" style="979" customWidth="1"/>
    <col min="15619" max="15619" width="4.7109375" style="979" customWidth="1"/>
    <col min="15620" max="15620" width="8.28515625" style="979" customWidth="1"/>
    <col min="15621" max="15621" width="11.5703125" style="979" customWidth="1"/>
    <col min="15622" max="15622" width="13.5703125" style="979" customWidth="1"/>
    <col min="15623" max="15624" width="12.7109375" style="979" customWidth="1"/>
    <col min="15625" max="15872" width="9.140625" style="979"/>
    <col min="15873" max="15873" width="6.140625" style="979" customWidth="1"/>
    <col min="15874" max="15874" width="44.7109375" style="979" customWidth="1"/>
    <col min="15875" max="15875" width="4.7109375" style="979" customWidth="1"/>
    <col min="15876" max="15876" width="8.28515625" style="979" customWidth="1"/>
    <col min="15877" max="15877" width="11.5703125" style="979" customWidth="1"/>
    <col min="15878" max="15878" width="13.5703125" style="979" customWidth="1"/>
    <col min="15879" max="15880" width="12.7109375" style="979" customWidth="1"/>
    <col min="15881" max="16128" width="9.140625" style="979"/>
    <col min="16129" max="16129" width="6.140625" style="979" customWidth="1"/>
    <col min="16130" max="16130" width="44.7109375" style="979" customWidth="1"/>
    <col min="16131" max="16131" width="4.7109375" style="979" customWidth="1"/>
    <col min="16132" max="16132" width="8.28515625" style="979" customWidth="1"/>
    <col min="16133" max="16133" width="11.5703125" style="979" customWidth="1"/>
    <col min="16134" max="16134" width="13.5703125" style="979" customWidth="1"/>
    <col min="16135" max="16136" width="12.7109375" style="979" customWidth="1"/>
    <col min="16137" max="16384" width="9.140625" style="979"/>
  </cols>
  <sheetData>
    <row r="1" spans="1:9">
      <c r="A1" s="975" t="s">
        <v>367</v>
      </c>
      <c r="B1" s="976" t="s">
        <v>368</v>
      </c>
      <c r="C1" s="977"/>
      <c r="D1" s="538"/>
      <c r="E1" s="978"/>
      <c r="F1" s="978"/>
      <c r="G1" s="979"/>
      <c r="H1" s="979"/>
    </row>
    <row r="2" spans="1:9">
      <c r="A2" s="4"/>
      <c r="B2" s="278"/>
      <c r="C2" s="673"/>
      <c r="D2" s="508"/>
      <c r="E2" s="932"/>
      <c r="F2" s="932"/>
      <c r="G2" s="979"/>
      <c r="H2" s="979"/>
    </row>
    <row r="3" spans="1:9">
      <c r="A3" s="4"/>
      <c r="B3" s="782" t="s">
        <v>15</v>
      </c>
      <c r="C3" s="673"/>
      <c r="D3" s="508"/>
      <c r="E3" s="932"/>
      <c r="F3" s="932"/>
      <c r="G3" s="979"/>
      <c r="H3" s="979"/>
    </row>
    <row r="4" spans="1:9" ht="25.5">
      <c r="A4" s="4"/>
      <c r="B4" s="88" t="s">
        <v>636</v>
      </c>
      <c r="C4" s="712"/>
      <c r="D4" s="712"/>
      <c r="E4" s="713"/>
      <c r="F4" s="713"/>
      <c r="G4" s="980"/>
      <c r="H4" s="981"/>
      <c r="I4" s="981"/>
    </row>
    <row r="5" spans="1:9" ht="53.25" customHeight="1">
      <c r="A5" s="4"/>
      <c r="B5" s="1198" t="s">
        <v>637</v>
      </c>
      <c r="C5" s="712"/>
      <c r="D5" s="712"/>
      <c r="E5" s="713"/>
      <c r="F5" s="713"/>
      <c r="G5" s="980"/>
      <c r="H5" s="981"/>
      <c r="I5" s="981"/>
    </row>
    <row r="6" spans="1:9">
      <c r="A6" s="4"/>
      <c r="B6" s="278"/>
      <c r="C6" s="673"/>
      <c r="D6" s="508"/>
      <c r="E6" s="932"/>
      <c r="F6" s="932"/>
      <c r="G6" s="979"/>
      <c r="H6" s="979"/>
    </row>
    <row r="7" spans="1:9" s="984" customFormat="1">
      <c r="A7" s="418" t="s">
        <v>25</v>
      </c>
      <c r="B7" s="419" t="s">
        <v>26</v>
      </c>
      <c r="C7" s="506" t="s">
        <v>11</v>
      </c>
      <c r="D7" s="507" t="s">
        <v>27</v>
      </c>
      <c r="E7" s="420" t="s">
        <v>28</v>
      </c>
      <c r="F7" s="421" t="s">
        <v>29</v>
      </c>
      <c r="G7" s="982"/>
      <c r="H7" s="983"/>
      <c r="I7" s="983"/>
    </row>
    <row r="8" spans="1:9">
      <c r="A8" s="678"/>
      <c r="B8" s="985"/>
      <c r="C8" s="536"/>
      <c r="D8" s="508"/>
      <c r="E8" s="423"/>
      <c r="F8" s="986"/>
      <c r="G8" s="979"/>
      <c r="H8" s="979"/>
    </row>
    <row r="9" spans="1:9" ht="26.25" customHeight="1">
      <c r="A9" s="328">
        <f>COUNT($A$7:A8)+1</f>
        <v>1</v>
      </c>
      <c r="B9" s="987" t="s">
        <v>369</v>
      </c>
      <c r="C9" s="988"/>
      <c r="D9" s="743"/>
      <c r="E9" s="423"/>
      <c r="F9" s="602"/>
      <c r="G9" s="979"/>
      <c r="H9" s="979"/>
    </row>
    <row r="10" spans="1:9" ht="15.75" customHeight="1">
      <c r="A10" s="989"/>
      <c r="B10" s="990" t="s">
        <v>370</v>
      </c>
      <c r="C10" s="988"/>
      <c r="D10" s="743"/>
      <c r="E10" s="423"/>
      <c r="F10" s="602"/>
      <c r="G10" s="979"/>
      <c r="H10" s="979"/>
    </row>
    <row r="11" spans="1:9">
      <c r="A11" s="989"/>
      <c r="B11" s="990" t="s">
        <v>371</v>
      </c>
      <c r="C11" s="991"/>
      <c r="D11" s="743"/>
      <c r="E11" s="423"/>
      <c r="F11" s="602"/>
      <c r="G11" s="979"/>
      <c r="H11" s="979"/>
    </row>
    <row r="12" spans="1:9" s="992" customFormat="1">
      <c r="A12" s="328"/>
      <c r="B12" s="990" t="s">
        <v>372</v>
      </c>
      <c r="C12" s="991"/>
      <c r="D12" s="743"/>
      <c r="E12" s="120"/>
      <c r="F12" s="602"/>
    </row>
    <row r="13" spans="1:9" s="992" customFormat="1">
      <c r="A13" s="328"/>
      <c r="B13" s="990" t="s">
        <v>373</v>
      </c>
      <c r="C13" s="991"/>
      <c r="D13" s="743"/>
      <c r="E13" s="120"/>
      <c r="F13" s="602"/>
    </row>
    <row r="14" spans="1:9" s="992" customFormat="1">
      <c r="A14" s="328"/>
      <c r="B14" s="990" t="s">
        <v>374</v>
      </c>
      <c r="C14" s="991"/>
      <c r="D14" s="743"/>
      <c r="E14" s="120"/>
      <c r="F14" s="602"/>
    </row>
    <row r="15" spans="1:9" s="189" customFormat="1">
      <c r="A15" s="328"/>
      <c r="B15" s="990" t="s">
        <v>375</v>
      </c>
      <c r="C15" s="991"/>
      <c r="D15" s="743"/>
      <c r="E15" s="120"/>
      <c r="F15" s="602"/>
    </row>
    <row r="16" spans="1:9" s="189" customFormat="1" ht="51">
      <c r="A16" s="328"/>
      <c r="B16" s="993" t="s">
        <v>610</v>
      </c>
      <c r="C16" s="991"/>
      <c r="D16" s="743"/>
      <c r="E16" s="120"/>
      <c r="F16" s="602"/>
    </row>
    <row r="17" spans="1:8" s="189" customFormat="1" ht="102">
      <c r="A17" s="328"/>
      <c r="B17" s="994" t="s">
        <v>611</v>
      </c>
      <c r="C17" s="991"/>
      <c r="D17" s="743"/>
      <c r="E17" s="120"/>
      <c r="F17" s="602"/>
    </row>
    <row r="18" spans="1:8" s="189" customFormat="1" ht="52.5" customHeight="1">
      <c r="A18" s="328"/>
      <c r="B18" s="995" t="s">
        <v>612</v>
      </c>
      <c r="C18" s="991"/>
      <c r="D18" s="743"/>
      <c r="E18" s="120"/>
      <c r="F18" s="602"/>
    </row>
    <row r="19" spans="1:8" s="189" customFormat="1" ht="51">
      <c r="A19" s="328"/>
      <c r="B19" s="995" t="s">
        <v>613</v>
      </c>
      <c r="C19" s="991"/>
      <c r="D19" s="743"/>
      <c r="E19" s="120"/>
      <c r="F19" s="602"/>
    </row>
    <row r="20" spans="1:8" s="189" customFormat="1" ht="130.5" customHeight="1">
      <c r="A20" s="328"/>
      <c r="B20" s="995" t="s">
        <v>614</v>
      </c>
      <c r="C20" s="991"/>
      <c r="D20" s="743"/>
      <c r="E20" s="120"/>
      <c r="F20" s="602"/>
    </row>
    <row r="21" spans="1:8" s="189" customFormat="1" ht="25.5">
      <c r="A21" s="328"/>
      <c r="B21" s="995" t="s">
        <v>615</v>
      </c>
      <c r="C21" s="991"/>
      <c r="D21" s="743"/>
      <c r="E21" s="120"/>
      <c r="F21" s="602"/>
    </row>
    <row r="22" spans="1:8" s="189" customFormat="1" ht="38.25">
      <c r="A22" s="328"/>
      <c r="B22" s="995" t="s">
        <v>616</v>
      </c>
      <c r="C22" s="996"/>
      <c r="D22" s="743"/>
      <c r="E22" s="602"/>
      <c r="F22" s="602"/>
    </row>
    <row r="23" spans="1:8" s="189" customFormat="1">
      <c r="A23" s="328"/>
      <c r="B23" s="995" t="s">
        <v>376</v>
      </c>
      <c r="C23" s="996" t="s">
        <v>115</v>
      </c>
      <c r="D23" s="743">
        <v>1</v>
      </c>
      <c r="E23" s="622"/>
      <c r="F23" s="602">
        <f>D23*E23</f>
        <v>0</v>
      </c>
    </row>
    <row r="24" spans="1:8" s="992" customFormat="1">
      <c r="A24" s="328"/>
      <c r="B24" s="995"/>
      <c r="C24" s="991"/>
      <c r="D24" s="743"/>
      <c r="E24" s="622"/>
      <c r="F24" s="602">
        <f t="shared" ref="F24:F29" si="0">D24*E24</f>
        <v>0</v>
      </c>
    </row>
    <row r="25" spans="1:8" s="992" customFormat="1" ht="38.25">
      <c r="A25" s="328">
        <f>COUNT($A$7:A24)+1</f>
        <v>2</v>
      </c>
      <c r="B25" s="995" t="s">
        <v>377</v>
      </c>
      <c r="C25" s="996" t="s">
        <v>115</v>
      </c>
      <c r="D25" s="743">
        <v>1</v>
      </c>
      <c r="E25" s="622"/>
      <c r="F25" s="602">
        <f t="shared" si="0"/>
        <v>0</v>
      </c>
    </row>
    <row r="26" spans="1:8" s="992" customFormat="1">
      <c r="A26" s="328"/>
      <c r="B26" s="995"/>
      <c r="C26" s="991"/>
      <c r="D26" s="743"/>
      <c r="E26" s="622"/>
      <c r="F26" s="602">
        <f t="shared" si="0"/>
        <v>0</v>
      </c>
    </row>
    <row r="27" spans="1:8" s="992" customFormat="1" ht="25.5">
      <c r="A27" s="328">
        <f>COUNT($A$7:A26)+1</f>
        <v>3</v>
      </c>
      <c r="B27" s="995" t="s">
        <v>378</v>
      </c>
      <c r="C27" s="996" t="s">
        <v>115</v>
      </c>
      <c r="D27" s="743">
        <v>1</v>
      </c>
      <c r="E27" s="622"/>
      <c r="F27" s="602">
        <f t="shared" si="0"/>
        <v>0</v>
      </c>
    </row>
    <row r="28" spans="1:8" s="992" customFormat="1">
      <c r="A28" s="328"/>
      <c r="B28" s="995"/>
      <c r="C28" s="991"/>
      <c r="D28" s="743"/>
      <c r="E28" s="622"/>
      <c r="F28" s="602">
        <f t="shared" si="0"/>
        <v>0</v>
      </c>
    </row>
    <row r="29" spans="1:8" s="992" customFormat="1" ht="25.5">
      <c r="A29" s="328">
        <f>COUNT($A$7:A28)+1</f>
        <v>4</v>
      </c>
      <c r="B29" s="995" t="s">
        <v>379</v>
      </c>
      <c r="C29" s="996" t="s">
        <v>115</v>
      </c>
      <c r="D29" s="743">
        <v>1</v>
      </c>
      <c r="E29" s="622"/>
      <c r="F29" s="602">
        <f t="shared" si="0"/>
        <v>0</v>
      </c>
    </row>
    <row r="30" spans="1:8" s="992" customFormat="1">
      <c r="A30" s="328"/>
      <c r="B30" s="997"/>
      <c r="C30" s="82"/>
      <c r="D30" s="743"/>
      <c r="E30" s="622"/>
      <c r="F30" s="602"/>
    </row>
    <row r="31" spans="1:8" ht="13.5" thickBot="1">
      <c r="A31" s="998"/>
      <c r="B31" s="78" t="str">
        <f>$B$1&amp;" skupaj:"</f>
        <v>DVIGALO skupaj:</v>
      </c>
      <c r="C31" s="999"/>
      <c r="D31" s="687"/>
      <c r="E31" s="1000"/>
      <c r="F31" s="689">
        <f>SUM(F10:F30)</f>
        <v>0</v>
      </c>
      <c r="G31" s="979"/>
      <c r="H31" s="979"/>
    </row>
    <row r="32" spans="1:8" ht="13.5" thickTop="1"/>
    <row r="95" spans="1:2">
      <c r="A95" s="1007"/>
      <c r="B95" s="1008"/>
    </row>
  </sheetData>
  <sheetProtection password="C048" sheet="1" objects="1" scenarios="1" selectLockedCells="1"/>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6.xml><?xml version="1.0" encoding="utf-8"?>
<worksheet xmlns="http://schemas.openxmlformats.org/spreadsheetml/2006/main" xmlns:r="http://schemas.openxmlformats.org/officeDocument/2006/relationships">
  <sheetPr>
    <tabColor rgb="FFFFC000"/>
  </sheetPr>
  <dimension ref="A1:I94"/>
  <sheetViews>
    <sheetView showZeros="0" view="pageBreakPreview" zoomScaleNormal="100" zoomScaleSheetLayoutView="100" workbookViewId="0">
      <selection activeCell="E12" sqref="E12"/>
    </sheetView>
  </sheetViews>
  <sheetFormatPr defaultRowHeight="12.75"/>
  <cols>
    <col min="1" max="1" width="6.140625" style="336" customWidth="1"/>
    <col min="2" max="2" width="43.85546875" style="337" customWidth="1"/>
    <col min="3" max="3" width="4.7109375" style="516" customWidth="1"/>
    <col min="4" max="4" width="9.5703125" style="517" customWidth="1"/>
    <col min="5" max="5" width="11.5703125" style="518" customWidth="1"/>
    <col min="6" max="6" width="13.5703125" style="518" customWidth="1"/>
    <col min="7" max="8" width="12.7109375" style="338" customWidth="1"/>
    <col min="9" max="256" width="9.140625" style="335"/>
    <col min="257" max="257" width="6.140625" style="335" customWidth="1"/>
    <col min="258" max="258" width="43.85546875" style="335" customWidth="1"/>
    <col min="259" max="259" width="4.7109375" style="335" customWidth="1"/>
    <col min="260" max="260" width="9.5703125" style="335" customWidth="1"/>
    <col min="261" max="261" width="11.5703125" style="335" customWidth="1"/>
    <col min="262" max="262" width="13.5703125" style="335" customWidth="1"/>
    <col min="263" max="264" width="12.7109375" style="335" customWidth="1"/>
    <col min="265" max="512" width="9.140625" style="335"/>
    <col min="513" max="513" width="6.140625" style="335" customWidth="1"/>
    <col min="514" max="514" width="43.85546875" style="335" customWidth="1"/>
    <col min="515" max="515" width="4.7109375" style="335" customWidth="1"/>
    <col min="516" max="516" width="9.5703125" style="335" customWidth="1"/>
    <col min="517" max="517" width="11.5703125" style="335" customWidth="1"/>
    <col min="518" max="518" width="13.5703125" style="335" customWidth="1"/>
    <col min="519" max="520" width="12.7109375" style="335" customWidth="1"/>
    <col min="521" max="768" width="9.140625" style="335"/>
    <col min="769" max="769" width="6.140625" style="335" customWidth="1"/>
    <col min="770" max="770" width="43.85546875" style="335" customWidth="1"/>
    <col min="771" max="771" width="4.7109375" style="335" customWidth="1"/>
    <col min="772" max="772" width="9.5703125" style="335" customWidth="1"/>
    <col min="773" max="773" width="11.5703125" style="335" customWidth="1"/>
    <col min="774" max="774" width="13.5703125" style="335" customWidth="1"/>
    <col min="775" max="776" width="12.7109375" style="335" customWidth="1"/>
    <col min="777" max="1024" width="9.140625" style="335"/>
    <col min="1025" max="1025" width="6.140625" style="335" customWidth="1"/>
    <col min="1026" max="1026" width="43.85546875" style="335" customWidth="1"/>
    <col min="1027" max="1027" width="4.7109375" style="335" customWidth="1"/>
    <col min="1028" max="1028" width="9.5703125" style="335" customWidth="1"/>
    <col min="1029" max="1029" width="11.5703125" style="335" customWidth="1"/>
    <col min="1030" max="1030" width="13.5703125" style="335" customWidth="1"/>
    <col min="1031" max="1032" width="12.7109375" style="335" customWidth="1"/>
    <col min="1033" max="1280" width="9.140625" style="335"/>
    <col min="1281" max="1281" width="6.140625" style="335" customWidth="1"/>
    <col min="1282" max="1282" width="43.85546875" style="335" customWidth="1"/>
    <col min="1283" max="1283" width="4.7109375" style="335" customWidth="1"/>
    <col min="1284" max="1284" width="9.5703125" style="335" customWidth="1"/>
    <col min="1285" max="1285" width="11.5703125" style="335" customWidth="1"/>
    <col min="1286" max="1286" width="13.5703125" style="335" customWidth="1"/>
    <col min="1287" max="1288" width="12.7109375" style="335" customWidth="1"/>
    <col min="1289" max="1536" width="9.140625" style="335"/>
    <col min="1537" max="1537" width="6.140625" style="335" customWidth="1"/>
    <col min="1538" max="1538" width="43.85546875" style="335" customWidth="1"/>
    <col min="1539" max="1539" width="4.7109375" style="335" customWidth="1"/>
    <col min="1540" max="1540" width="9.5703125" style="335" customWidth="1"/>
    <col min="1541" max="1541" width="11.5703125" style="335" customWidth="1"/>
    <col min="1542" max="1542" width="13.5703125" style="335" customWidth="1"/>
    <col min="1543" max="1544" width="12.7109375" style="335" customWidth="1"/>
    <col min="1545" max="1792" width="9.140625" style="335"/>
    <col min="1793" max="1793" width="6.140625" style="335" customWidth="1"/>
    <col min="1794" max="1794" width="43.85546875" style="335" customWidth="1"/>
    <col min="1795" max="1795" width="4.7109375" style="335" customWidth="1"/>
    <col min="1796" max="1796" width="9.5703125" style="335" customWidth="1"/>
    <col min="1797" max="1797" width="11.5703125" style="335" customWidth="1"/>
    <col min="1798" max="1798" width="13.5703125" style="335" customWidth="1"/>
    <col min="1799" max="1800" width="12.7109375" style="335" customWidth="1"/>
    <col min="1801" max="2048" width="9.140625" style="335"/>
    <col min="2049" max="2049" width="6.140625" style="335" customWidth="1"/>
    <col min="2050" max="2050" width="43.85546875" style="335" customWidth="1"/>
    <col min="2051" max="2051" width="4.7109375" style="335" customWidth="1"/>
    <col min="2052" max="2052" width="9.5703125" style="335" customWidth="1"/>
    <col min="2053" max="2053" width="11.5703125" style="335" customWidth="1"/>
    <col min="2054" max="2054" width="13.5703125" style="335" customWidth="1"/>
    <col min="2055" max="2056" width="12.7109375" style="335" customWidth="1"/>
    <col min="2057" max="2304" width="9.140625" style="335"/>
    <col min="2305" max="2305" width="6.140625" style="335" customWidth="1"/>
    <col min="2306" max="2306" width="43.85546875" style="335" customWidth="1"/>
    <col min="2307" max="2307" width="4.7109375" style="335" customWidth="1"/>
    <col min="2308" max="2308" width="9.5703125" style="335" customWidth="1"/>
    <col min="2309" max="2309" width="11.5703125" style="335" customWidth="1"/>
    <col min="2310" max="2310" width="13.5703125" style="335" customWidth="1"/>
    <col min="2311" max="2312" width="12.7109375" style="335" customWidth="1"/>
    <col min="2313" max="2560" width="9.140625" style="335"/>
    <col min="2561" max="2561" width="6.140625" style="335" customWidth="1"/>
    <col min="2562" max="2562" width="43.85546875" style="335" customWidth="1"/>
    <col min="2563" max="2563" width="4.7109375" style="335" customWidth="1"/>
    <col min="2564" max="2564" width="9.5703125" style="335" customWidth="1"/>
    <col min="2565" max="2565" width="11.5703125" style="335" customWidth="1"/>
    <col min="2566" max="2566" width="13.5703125" style="335" customWidth="1"/>
    <col min="2567" max="2568" width="12.7109375" style="335" customWidth="1"/>
    <col min="2569" max="2816" width="9.140625" style="335"/>
    <col min="2817" max="2817" width="6.140625" style="335" customWidth="1"/>
    <col min="2818" max="2818" width="43.85546875" style="335" customWidth="1"/>
    <col min="2819" max="2819" width="4.7109375" style="335" customWidth="1"/>
    <col min="2820" max="2820" width="9.5703125" style="335" customWidth="1"/>
    <col min="2821" max="2821" width="11.5703125" style="335" customWidth="1"/>
    <col min="2822" max="2822" width="13.5703125" style="335" customWidth="1"/>
    <col min="2823" max="2824" width="12.7109375" style="335" customWidth="1"/>
    <col min="2825" max="3072" width="9.140625" style="335"/>
    <col min="3073" max="3073" width="6.140625" style="335" customWidth="1"/>
    <col min="3074" max="3074" width="43.85546875" style="335" customWidth="1"/>
    <col min="3075" max="3075" width="4.7109375" style="335" customWidth="1"/>
    <col min="3076" max="3076" width="9.5703125" style="335" customWidth="1"/>
    <col min="3077" max="3077" width="11.5703125" style="335" customWidth="1"/>
    <col min="3078" max="3078" width="13.5703125" style="335" customWidth="1"/>
    <col min="3079" max="3080" width="12.7109375" style="335" customWidth="1"/>
    <col min="3081" max="3328" width="9.140625" style="335"/>
    <col min="3329" max="3329" width="6.140625" style="335" customWidth="1"/>
    <col min="3330" max="3330" width="43.85546875" style="335" customWidth="1"/>
    <col min="3331" max="3331" width="4.7109375" style="335" customWidth="1"/>
    <col min="3332" max="3332" width="9.5703125" style="335" customWidth="1"/>
    <col min="3333" max="3333" width="11.5703125" style="335" customWidth="1"/>
    <col min="3334" max="3334" width="13.5703125" style="335" customWidth="1"/>
    <col min="3335" max="3336" width="12.7109375" style="335" customWidth="1"/>
    <col min="3337" max="3584" width="9.140625" style="335"/>
    <col min="3585" max="3585" width="6.140625" style="335" customWidth="1"/>
    <col min="3586" max="3586" width="43.85546875" style="335" customWidth="1"/>
    <col min="3587" max="3587" width="4.7109375" style="335" customWidth="1"/>
    <col min="3588" max="3588" width="9.5703125" style="335" customWidth="1"/>
    <col min="3589" max="3589" width="11.5703125" style="335" customWidth="1"/>
    <col min="3590" max="3590" width="13.5703125" style="335" customWidth="1"/>
    <col min="3591" max="3592" width="12.7109375" style="335" customWidth="1"/>
    <col min="3593" max="3840" width="9.140625" style="335"/>
    <col min="3841" max="3841" width="6.140625" style="335" customWidth="1"/>
    <col min="3842" max="3842" width="43.85546875" style="335" customWidth="1"/>
    <col min="3843" max="3843" width="4.7109375" style="335" customWidth="1"/>
    <col min="3844" max="3844" width="9.5703125" style="335" customWidth="1"/>
    <col min="3845" max="3845" width="11.5703125" style="335" customWidth="1"/>
    <col min="3846" max="3846" width="13.5703125" style="335" customWidth="1"/>
    <col min="3847" max="3848" width="12.7109375" style="335" customWidth="1"/>
    <col min="3849" max="4096" width="9.140625" style="335"/>
    <col min="4097" max="4097" width="6.140625" style="335" customWidth="1"/>
    <col min="4098" max="4098" width="43.85546875" style="335" customWidth="1"/>
    <col min="4099" max="4099" width="4.7109375" style="335" customWidth="1"/>
    <col min="4100" max="4100" width="9.5703125" style="335" customWidth="1"/>
    <col min="4101" max="4101" width="11.5703125" style="335" customWidth="1"/>
    <col min="4102" max="4102" width="13.5703125" style="335" customWidth="1"/>
    <col min="4103" max="4104" width="12.7109375" style="335" customWidth="1"/>
    <col min="4105" max="4352" width="9.140625" style="335"/>
    <col min="4353" max="4353" width="6.140625" style="335" customWidth="1"/>
    <col min="4354" max="4354" width="43.85546875" style="335" customWidth="1"/>
    <col min="4355" max="4355" width="4.7109375" style="335" customWidth="1"/>
    <col min="4356" max="4356" width="9.5703125" style="335" customWidth="1"/>
    <col min="4357" max="4357" width="11.5703125" style="335" customWidth="1"/>
    <col min="4358" max="4358" width="13.5703125" style="335" customWidth="1"/>
    <col min="4359" max="4360" width="12.7109375" style="335" customWidth="1"/>
    <col min="4361" max="4608" width="9.140625" style="335"/>
    <col min="4609" max="4609" width="6.140625" style="335" customWidth="1"/>
    <col min="4610" max="4610" width="43.85546875" style="335" customWidth="1"/>
    <col min="4611" max="4611" width="4.7109375" style="335" customWidth="1"/>
    <col min="4612" max="4612" width="9.5703125" style="335" customWidth="1"/>
    <col min="4613" max="4613" width="11.5703125" style="335" customWidth="1"/>
    <col min="4614" max="4614" width="13.5703125" style="335" customWidth="1"/>
    <col min="4615" max="4616" width="12.7109375" style="335" customWidth="1"/>
    <col min="4617" max="4864" width="9.140625" style="335"/>
    <col min="4865" max="4865" width="6.140625" style="335" customWidth="1"/>
    <col min="4866" max="4866" width="43.85546875" style="335" customWidth="1"/>
    <col min="4867" max="4867" width="4.7109375" style="335" customWidth="1"/>
    <col min="4868" max="4868" width="9.5703125" style="335" customWidth="1"/>
    <col min="4869" max="4869" width="11.5703125" style="335" customWidth="1"/>
    <col min="4870" max="4870" width="13.5703125" style="335" customWidth="1"/>
    <col min="4871" max="4872" width="12.7109375" style="335" customWidth="1"/>
    <col min="4873" max="5120" width="9.140625" style="335"/>
    <col min="5121" max="5121" width="6.140625" style="335" customWidth="1"/>
    <col min="5122" max="5122" width="43.85546875" style="335" customWidth="1"/>
    <col min="5123" max="5123" width="4.7109375" style="335" customWidth="1"/>
    <col min="5124" max="5124" width="9.5703125" style="335" customWidth="1"/>
    <col min="5125" max="5125" width="11.5703125" style="335" customWidth="1"/>
    <col min="5126" max="5126" width="13.5703125" style="335" customWidth="1"/>
    <col min="5127" max="5128" width="12.7109375" style="335" customWidth="1"/>
    <col min="5129" max="5376" width="9.140625" style="335"/>
    <col min="5377" max="5377" width="6.140625" style="335" customWidth="1"/>
    <col min="5378" max="5378" width="43.85546875" style="335" customWidth="1"/>
    <col min="5379" max="5379" width="4.7109375" style="335" customWidth="1"/>
    <col min="5380" max="5380" width="9.5703125" style="335" customWidth="1"/>
    <col min="5381" max="5381" width="11.5703125" style="335" customWidth="1"/>
    <col min="5382" max="5382" width="13.5703125" style="335" customWidth="1"/>
    <col min="5383" max="5384" width="12.7109375" style="335" customWidth="1"/>
    <col min="5385" max="5632" width="9.140625" style="335"/>
    <col min="5633" max="5633" width="6.140625" style="335" customWidth="1"/>
    <col min="5634" max="5634" width="43.85546875" style="335" customWidth="1"/>
    <col min="5635" max="5635" width="4.7109375" style="335" customWidth="1"/>
    <col min="5636" max="5636" width="9.5703125" style="335" customWidth="1"/>
    <col min="5637" max="5637" width="11.5703125" style="335" customWidth="1"/>
    <col min="5638" max="5638" width="13.5703125" style="335" customWidth="1"/>
    <col min="5639" max="5640" width="12.7109375" style="335" customWidth="1"/>
    <col min="5641" max="5888" width="9.140625" style="335"/>
    <col min="5889" max="5889" width="6.140625" style="335" customWidth="1"/>
    <col min="5890" max="5890" width="43.85546875" style="335" customWidth="1"/>
    <col min="5891" max="5891" width="4.7109375" style="335" customWidth="1"/>
    <col min="5892" max="5892" width="9.5703125" style="335" customWidth="1"/>
    <col min="5893" max="5893" width="11.5703125" style="335" customWidth="1"/>
    <col min="5894" max="5894" width="13.5703125" style="335" customWidth="1"/>
    <col min="5895" max="5896" width="12.7109375" style="335" customWidth="1"/>
    <col min="5897" max="6144" width="9.140625" style="335"/>
    <col min="6145" max="6145" width="6.140625" style="335" customWidth="1"/>
    <col min="6146" max="6146" width="43.85546875" style="335" customWidth="1"/>
    <col min="6147" max="6147" width="4.7109375" style="335" customWidth="1"/>
    <col min="6148" max="6148" width="9.5703125" style="335" customWidth="1"/>
    <col min="6149" max="6149" width="11.5703125" style="335" customWidth="1"/>
    <col min="6150" max="6150" width="13.5703125" style="335" customWidth="1"/>
    <col min="6151" max="6152" width="12.7109375" style="335" customWidth="1"/>
    <col min="6153" max="6400" width="9.140625" style="335"/>
    <col min="6401" max="6401" width="6.140625" style="335" customWidth="1"/>
    <col min="6402" max="6402" width="43.85546875" style="335" customWidth="1"/>
    <col min="6403" max="6403" width="4.7109375" style="335" customWidth="1"/>
    <col min="6404" max="6404" width="9.5703125" style="335" customWidth="1"/>
    <col min="6405" max="6405" width="11.5703125" style="335" customWidth="1"/>
    <col min="6406" max="6406" width="13.5703125" style="335" customWidth="1"/>
    <col min="6407" max="6408" width="12.7109375" style="335" customWidth="1"/>
    <col min="6409" max="6656" width="9.140625" style="335"/>
    <col min="6657" max="6657" width="6.140625" style="335" customWidth="1"/>
    <col min="6658" max="6658" width="43.85546875" style="335" customWidth="1"/>
    <col min="6659" max="6659" width="4.7109375" style="335" customWidth="1"/>
    <col min="6660" max="6660" width="9.5703125" style="335" customWidth="1"/>
    <col min="6661" max="6661" width="11.5703125" style="335" customWidth="1"/>
    <col min="6662" max="6662" width="13.5703125" style="335" customWidth="1"/>
    <col min="6663" max="6664" width="12.7109375" style="335" customWidth="1"/>
    <col min="6665" max="6912" width="9.140625" style="335"/>
    <col min="6913" max="6913" width="6.140625" style="335" customWidth="1"/>
    <col min="6914" max="6914" width="43.85546875" style="335" customWidth="1"/>
    <col min="6915" max="6915" width="4.7109375" style="335" customWidth="1"/>
    <col min="6916" max="6916" width="9.5703125" style="335" customWidth="1"/>
    <col min="6917" max="6917" width="11.5703125" style="335" customWidth="1"/>
    <col min="6918" max="6918" width="13.5703125" style="335" customWidth="1"/>
    <col min="6919" max="6920" width="12.7109375" style="335" customWidth="1"/>
    <col min="6921" max="7168" width="9.140625" style="335"/>
    <col min="7169" max="7169" width="6.140625" style="335" customWidth="1"/>
    <col min="7170" max="7170" width="43.85546875" style="335" customWidth="1"/>
    <col min="7171" max="7171" width="4.7109375" style="335" customWidth="1"/>
    <col min="7172" max="7172" width="9.5703125" style="335" customWidth="1"/>
    <col min="7173" max="7173" width="11.5703125" style="335" customWidth="1"/>
    <col min="7174" max="7174" width="13.5703125" style="335" customWidth="1"/>
    <col min="7175" max="7176" width="12.7109375" style="335" customWidth="1"/>
    <col min="7177" max="7424" width="9.140625" style="335"/>
    <col min="7425" max="7425" width="6.140625" style="335" customWidth="1"/>
    <col min="7426" max="7426" width="43.85546875" style="335" customWidth="1"/>
    <col min="7427" max="7427" width="4.7109375" style="335" customWidth="1"/>
    <col min="7428" max="7428" width="9.5703125" style="335" customWidth="1"/>
    <col min="7429" max="7429" width="11.5703125" style="335" customWidth="1"/>
    <col min="7430" max="7430" width="13.5703125" style="335" customWidth="1"/>
    <col min="7431" max="7432" width="12.7109375" style="335" customWidth="1"/>
    <col min="7433" max="7680" width="9.140625" style="335"/>
    <col min="7681" max="7681" width="6.140625" style="335" customWidth="1"/>
    <col min="7682" max="7682" width="43.85546875" style="335" customWidth="1"/>
    <col min="7683" max="7683" width="4.7109375" style="335" customWidth="1"/>
    <col min="7684" max="7684" width="9.5703125" style="335" customWidth="1"/>
    <col min="7685" max="7685" width="11.5703125" style="335" customWidth="1"/>
    <col min="7686" max="7686" width="13.5703125" style="335" customWidth="1"/>
    <col min="7687" max="7688" width="12.7109375" style="335" customWidth="1"/>
    <col min="7689" max="7936" width="9.140625" style="335"/>
    <col min="7937" max="7937" width="6.140625" style="335" customWidth="1"/>
    <col min="7938" max="7938" width="43.85546875" style="335" customWidth="1"/>
    <col min="7939" max="7939" width="4.7109375" style="335" customWidth="1"/>
    <col min="7940" max="7940" width="9.5703125" style="335" customWidth="1"/>
    <col min="7941" max="7941" width="11.5703125" style="335" customWidth="1"/>
    <col min="7942" max="7942" width="13.5703125" style="335" customWidth="1"/>
    <col min="7943" max="7944" width="12.7109375" style="335" customWidth="1"/>
    <col min="7945" max="8192" width="9.140625" style="335"/>
    <col min="8193" max="8193" width="6.140625" style="335" customWidth="1"/>
    <col min="8194" max="8194" width="43.85546875" style="335" customWidth="1"/>
    <col min="8195" max="8195" width="4.7109375" style="335" customWidth="1"/>
    <col min="8196" max="8196" width="9.5703125" style="335" customWidth="1"/>
    <col min="8197" max="8197" width="11.5703125" style="335" customWidth="1"/>
    <col min="8198" max="8198" width="13.5703125" style="335" customWidth="1"/>
    <col min="8199" max="8200" width="12.7109375" style="335" customWidth="1"/>
    <col min="8201" max="8448" width="9.140625" style="335"/>
    <col min="8449" max="8449" width="6.140625" style="335" customWidth="1"/>
    <col min="8450" max="8450" width="43.85546875" style="335" customWidth="1"/>
    <col min="8451" max="8451" width="4.7109375" style="335" customWidth="1"/>
    <col min="8452" max="8452" width="9.5703125" style="335" customWidth="1"/>
    <col min="8453" max="8453" width="11.5703125" style="335" customWidth="1"/>
    <col min="8454" max="8454" width="13.5703125" style="335" customWidth="1"/>
    <col min="8455" max="8456" width="12.7109375" style="335" customWidth="1"/>
    <col min="8457" max="8704" width="9.140625" style="335"/>
    <col min="8705" max="8705" width="6.140625" style="335" customWidth="1"/>
    <col min="8706" max="8706" width="43.85546875" style="335" customWidth="1"/>
    <col min="8707" max="8707" width="4.7109375" style="335" customWidth="1"/>
    <col min="8708" max="8708" width="9.5703125" style="335" customWidth="1"/>
    <col min="8709" max="8709" width="11.5703125" style="335" customWidth="1"/>
    <col min="8710" max="8710" width="13.5703125" style="335" customWidth="1"/>
    <col min="8711" max="8712" width="12.7109375" style="335" customWidth="1"/>
    <col min="8713" max="8960" width="9.140625" style="335"/>
    <col min="8961" max="8961" width="6.140625" style="335" customWidth="1"/>
    <col min="8962" max="8962" width="43.85546875" style="335" customWidth="1"/>
    <col min="8963" max="8963" width="4.7109375" style="335" customWidth="1"/>
    <col min="8964" max="8964" width="9.5703125" style="335" customWidth="1"/>
    <col min="8965" max="8965" width="11.5703125" style="335" customWidth="1"/>
    <col min="8966" max="8966" width="13.5703125" style="335" customWidth="1"/>
    <col min="8967" max="8968" width="12.7109375" style="335" customWidth="1"/>
    <col min="8969" max="9216" width="9.140625" style="335"/>
    <col min="9217" max="9217" width="6.140625" style="335" customWidth="1"/>
    <col min="9218" max="9218" width="43.85546875" style="335" customWidth="1"/>
    <col min="9219" max="9219" width="4.7109375" style="335" customWidth="1"/>
    <col min="9220" max="9220" width="9.5703125" style="335" customWidth="1"/>
    <col min="9221" max="9221" width="11.5703125" style="335" customWidth="1"/>
    <col min="9222" max="9222" width="13.5703125" style="335" customWidth="1"/>
    <col min="9223" max="9224" width="12.7109375" style="335" customWidth="1"/>
    <col min="9225" max="9472" width="9.140625" style="335"/>
    <col min="9473" max="9473" width="6.140625" style="335" customWidth="1"/>
    <col min="9474" max="9474" width="43.85546875" style="335" customWidth="1"/>
    <col min="9475" max="9475" width="4.7109375" style="335" customWidth="1"/>
    <col min="9476" max="9476" width="9.5703125" style="335" customWidth="1"/>
    <col min="9477" max="9477" width="11.5703125" style="335" customWidth="1"/>
    <col min="9478" max="9478" width="13.5703125" style="335" customWidth="1"/>
    <col min="9479" max="9480" width="12.7109375" style="335" customWidth="1"/>
    <col min="9481" max="9728" width="9.140625" style="335"/>
    <col min="9729" max="9729" width="6.140625" style="335" customWidth="1"/>
    <col min="9730" max="9730" width="43.85546875" style="335" customWidth="1"/>
    <col min="9731" max="9731" width="4.7109375" style="335" customWidth="1"/>
    <col min="9732" max="9732" width="9.5703125" style="335" customWidth="1"/>
    <col min="9733" max="9733" width="11.5703125" style="335" customWidth="1"/>
    <col min="9734" max="9734" width="13.5703125" style="335" customWidth="1"/>
    <col min="9735" max="9736" width="12.7109375" style="335" customWidth="1"/>
    <col min="9737" max="9984" width="9.140625" style="335"/>
    <col min="9985" max="9985" width="6.140625" style="335" customWidth="1"/>
    <col min="9986" max="9986" width="43.85546875" style="335" customWidth="1"/>
    <col min="9987" max="9987" width="4.7109375" style="335" customWidth="1"/>
    <col min="9988" max="9988" width="9.5703125" style="335" customWidth="1"/>
    <col min="9989" max="9989" width="11.5703125" style="335" customWidth="1"/>
    <col min="9990" max="9990" width="13.5703125" style="335" customWidth="1"/>
    <col min="9991" max="9992" width="12.7109375" style="335" customWidth="1"/>
    <col min="9993" max="10240" width="9.140625" style="335"/>
    <col min="10241" max="10241" width="6.140625" style="335" customWidth="1"/>
    <col min="10242" max="10242" width="43.85546875" style="335" customWidth="1"/>
    <col min="10243" max="10243" width="4.7109375" style="335" customWidth="1"/>
    <col min="10244" max="10244" width="9.5703125" style="335" customWidth="1"/>
    <col min="10245" max="10245" width="11.5703125" style="335" customWidth="1"/>
    <col min="10246" max="10246" width="13.5703125" style="335" customWidth="1"/>
    <col min="10247" max="10248" width="12.7109375" style="335" customWidth="1"/>
    <col min="10249" max="10496" width="9.140625" style="335"/>
    <col min="10497" max="10497" width="6.140625" style="335" customWidth="1"/>
    <col min="10498" max="10498" width="43.85546875" style="335" customWidth="1"/>
    <col min="10499" max="10499" width="4.7109375" style="335" customWidth="1"/>
    <col min="10500" max="10500" width="9.5703125" style="335" customWidth="1"/>
    <col min="10501" max="10501" width="11.5703125" style="335" customWidth="1"/>
    <col min="10502" max="10502" width="13.5703125" style="335" customWidth="1"/>
    <col min="10503" max="10504" width="12.7109375" style="335" customWidth="1"/>
    <col min="10505" max="10752" width="9.140625" style="335"/>
    <col min="10753" max="10753" width="6.140625" style="335" customWidth="1"/>
    <col min="10754" max="10754" width="43.85546875" style="335" customWidth="1"/>
    <col min="10755" max="10755" width="4.7109375" style="335" customWidth="1"/>
    <col min="10756" max="10756" width="9.5703125" style="335" customWidth="1"/>
    <col min="10757" max="10757" width="11.5703125" style="335" customWidth="1"/>
    <col min="10758" max="10758" width="13.5703125" style="335" customWidth="1"/>
    <col min="10759" max="10760" width="12.7109375" style="335" customWidth="1"/>
    <col min="10761" max="11008" width="9.140625" style="335"/>
    <col min="11009" max="11009" width="6.140625" style="335" customWidth="1"/>
    <col min="11010" max="11010" width="43.85546875" style="335" customWidth="1"/>
    <col min="11011" max="11011" width="4.7109375" style="335" customWidth="1"/>
    <col min="11012" max="11012" width="9.5703125" style="335" customWidth="1"/>
    <col min="11013" max="11013" width="11.5703125" style="335" customWidth="1"/>
    <col min="11014" max="11014" width="13.5703125" style="335" customWidth="1"/>
    <col min="11015" max="11016" width="12.7109375" style="335" customWidth="1"/>
    <col min="11017" max="11264" width="9.140625" style="335"/>
    <col min="11265" max="11265" width="6.140625" style="335" customWidth="1"/>
    <col min="11266" max="11266" width="43.85546875" style="335" customWidth="1"/>
    <col min="11267" max="11267" width="4.7109375" style="335" customWidth="1"/>
    <col min="11268" max="11268" width="9.5703125" style="335" customWidth="1"/>
    <col min="11269" max="11269" width="11.5703125" style="335" customWidth="1"/>
    <col min="11270" max="11270" width="13.5703125" style="335" customWidth="1"/>
    <col min="11271" max="11272" width="12.7109375" style="335" customWidth="1"/>
    <col min="11273" max="11520" width="9.140625" style="335"/>
    <col min="11521" max="11521" width="6.140625" style="335" customWidth="1"/>
    <col min="11522" max="11522" width="43.85546875" style="335" customWidth="1"/>
    <col min="11523" max="11523" width="4.7109375" style="335" customWidth="1"/>
    <col min="11524" max="11524" width="9.5703125" style="335" customWidth="1"/>
    <col min="11525" max="11525" width="11.5703125" style="335" customWidth="1"/>
    <col min="11526" max="11526" width="13.5703125" style="335" customWidth="1"/>
    <col min="11527" max="11528" width="12.7109375" style="335" customWidth="1"/>
    <col min="11529" max="11776" width="9.140625" style="335"/>
    <col min="11777" max="11777" width="6.140625" style="335" customWidth="1"/>
    <col min="11778" max="11778" width="43.85546875" style="335" customWidth="1"/>
    <col min="11779" max="11779" width="4.7109375" style="335" customWidth="1"/>
    <col min="11780" max="11780" width="9.5703125" style="335" customWidth="1"/>
    <col min="11781" max="11781" width="11.5703125" style="335" customWidth="1"/>
    <col min="11782" max="11782" width="13.5703125" style="335" customWidth="1"/>
    <col min="11783" max="11784" width="12.7109375" style="335" customWidth="1"/>
    <col min="11785" max="12032" width="9.140625" style="335"/>
    <col min="12033" max="12033" width="6.140625" style="335" customWidth="1"/>
    <col min="12034" max="12034" width="43.85546875" style="335" customWidth="1"/>
    <col min="12035" max="12035" width="4.7109375" style="335" customWidth="1"/>
    <col min="12036" max="12036" width="9.5703125" style="335" customWidth="1"/>
    <col min="12037" max="12037" width="11.5703125" style="335" customWidth="1"/>
    <col min="12038" max="12038" width="13.5703125" style="335" customWidth="1"/>
    <col min="12039" max="12040" width="12.7109375" style="335" customWidth="1"/>
    <col min="12041" max="12288" width="9.140625" style="335"/>
    <col min="12289" max="12289" width="6.140625" style="335" customWidth="1"/>
    <col min="12290" max="12290" width="43.85546875" style="335" customWidth="1"/>
    <col min="12291" max="12291" width="4.7109375" style="335" customWidth="1"/>
    <col min="12292" max="12292" width="9.5703125" style="335" customWidth="1"/>
    <col min="12293" max="12293" width="11.5703125" style="335" customWidth="1"/>
    <col min="12294" max="12294" width="13.5703125" style="335" customWidth="1"/>
    <col min="12295" max="12296" width="12.7109375" style="335" customWidth="1"/>
    <col min="12297" max="12544" width="9.140625" style="335"/>
    <col min="12545" max="12545" width="6.140625" style="335" customWidth="1"/>
    <col min="12546" max="12546" width="43.85546875" style="335" customWidth="1"/>
    <col min="12547" max="12547" width="4.7109375" style="335" customWidth="1"/>
    <col min="12548" max="12548" width="9.5703125" style="335" customWidth="1"/>
    <col min="12549" max="12549" width="11.5703125" style="335" customWidth="1"/>
    <col min="12550" max="12550" width="13.5703125" style="335" customWidth="1"/>
    <col min="12551" max="12552" width="12.7109375" style="335" customWidth="1"/>
    <col min="12553" max="12800" width="9.140625" style="335"/>
    <col min="12801" max="12801" width="6.140625" style="335" customWidth="1"/>
    <col min="12802" max="12802" width="43.85546875" style="335" customWidth="1"/>
    <col min="12803" max="12803" width="4.7109375" style="335" customWidth="1"/>
    <col min="12804" max="12804" width="9.5703125" style="335" customWidth="1"/>
    <col min="12805" max="12805" width="11.5703125" style="335" customWidth="1"/>
    <col min="12806" max="12806" width="13.5703125" style="335" customWidth="1"/>
    <col min="12807" max="12808" width="12.7109375" style="335" customWidth="1"/>
    <col min="12809" max="13056" width="9.140625" style="335"/>
    <col min="13057" max="13057" width="6.140625" style="335" customWidth="1"/>
    <col min="13058" max="13058" width="43.85546875" style="335" customWidth="1"/>
    <col min="13059" max="13059" width="4.7109375" style="335" customWidth="1"/>
    <col min="13060" max="13060" width="9.5703125" style="335" customWidth="1"/>
    <col min="13061" max="13061" width="11.5703125" style="335" customWidth="1"/>
    <col min="13062" max="13062" width="13.5703125" style="335" customWidth="1"/>
    <col min="13063" max="13064" width="12.7109375" style="335" customWidth="1"/>
    <col min="13065" max="13312" width="9.140625" style="335"/>
    <col min="13313" max="13313" width="6.140625" style="335" customWidth="1"/>
    <col min="13314" max="13314" width="43.85546875" style="335" customWidth="1"/>
    <col min="13315" max="13315" width="4.7109375" style="335" customWidth="1"/>
    <col min="13316" max="13316" width="9.5703125" style="335" customWidth="1"/>
    <col min="13317" max="13317" width="11.5703125" style="335" customWidth="1"/>
    <col min="13318" max="13318" width="13.5703125" style="335" customWidth="1"/>
    <col min="13319" max="13320" width="12.7109375" style="335" customWidth="1"/>
    <col min="13321" max="13568" width="9.140625" style="335"/>
    <col min="13569" max="13569" width="6.140625" style="335" customWidth="1"/>
    <col min="13570" max="13570" width="43.85546875" style="335" customWidth="1"/>
    <col min="13571" max="13571" width="4.7109375" style="335" customWidth="1"/>
    <col min="13572" max="13572" width="9.5703125" style="335" customWidth="1"/>
    <col min="13573" max="13573" width="11.5703125" style="335" customWidth="1"/>
    <col min="13574" max="13574" width="13.5703125" style="335" customWidth="1"/>
    <col min="13575" max="13576" width="12.7109375" style="335" customWidth="1"/>
    <col min="13577" max="13824" width="9.140625" style="335"/>
    <col min="13825" max="13825" width="6.140625" style="335" customWidth="1"/>
    <col min="13826" max="13826" width="43.85546875" style="335" customWidth="1"/>
    <col min="13827" max="13827" width="4.7109375" style="335" customWidth="1"/>
    <col min="13828" max="13828" width="9.5703125" style="335" customWidth="1"/>
    <col min="13829" max="13829" width="11.5703125" style="335" customWidth="1"/>
    <col min="13830" max="13830" width="13.5703125" style="335" customWidth="1"/>
    <col min="13831" max="13832" width="12.7109375" style="335" customWidth="1"/>
    <col min="13833" max="14080" width="9.140625" style="335"/>
    <col min="14081" max="14081" width="6.140625" style="335" customWidth="1"/>
    <col min="14082" max="14082" width="43.85546875" style="335" customWidth="1"/>
    <col min="14083" max="14083" width="4.7109375" style="335" customWidth="1"/>
    <col min="14084" max="14084" width="9.5703125" style="335" customWidth="1"/>
    <col min="14085" max="14085" width="11.5703125" style="335" customWidth="1"/>
    <col min="14086" max="14086" width="13.5703125" style="335" customWidth="1"/>
    <col min="14087" max="14088" width="12.7109375" style="335" customWidth="1"/>
    <col min="14089" max="14336" width="9.140625" style="335"/>
    <col min="14337" max="14337" width="6.140625" style="335" customWidth="1"/>
    <col min="14338" max="14338" width="43.85546875" style="335" customWidth="1"/>
    <col min="14339" max="14339" width="4.7109375" style="335" customWidth="1"/>
    <col min="14340" max="14340" width="9.5703125" style="335" customWidth="1"/>
    <col min="14341" max="14341" width="11.5703125" style="335" customWidth="1"/>
    <col min="14342" max="14342" width="13.5703125" style="335" customWidth="1"/>
    <col min="14343" max="14344" width="12.7109375" style="335" customWidth="1"/>
    <col min="14345" max="14592" width="9.140625" style="335"/>
    <col min="14593" max="14593" width="6.140625" style="335" customWidth="1"/>
    <col min="14594" max="14594" width="43.85546875" style="335" customWidth="1"/>
    <col min="14595" max="14595" width="4.7109375" style="335" customWidth="1"/>
    <col min="14596" max="14596" width="9.5703125" style="335" customWidth="1"/>
    <col min="14597" max="14597" width="11.5703125" style="335" customWidth="1"/>
    <col min="14598" max="14598" width="13.5703125" style="335" customWidth="1"/>
    <col min="14599" max="14600" width="12.7109375" style="335" customWidth="1"/>
    <col min="14601" max="14848" width="9.140625" style="335"/>
    <col min="14849" max="14849" width="6.140625" style="335" customWidth="1"/>
    <col min="14850" max="14850" width="43.85546875" style="335" customWidth="1"/>
    <col min="14851" max="14851" width="4.7109375" style="335" customWidth="1"/>
    <col min="14852" max="14852" width="9.5703125" style="335" customWidth="1"/>
    <col min="14853" max="14853" width="11.5703125" style="335" customWidth="1"/>
    <col min="14854" max="14854" width="13.5703125" style="335" customWidth="1"/>
    <col min="14855" max="14856" width="12.7109375" style="335" customWidth="1"/>
    <col min="14857" max="15104" width="9.140625" style="335"/>
    <col min="15105" max="15105" width="6.140625" style="335" customWidth="1"/>
    <col min="15106" max="15106" width="43.85546875" style="335" customWidth="1"/>
    <col min="15107" max="15107" width="4.7109375" style="335" customWidth="1"/>
    <col min="15108" max="15108" width="9.5703125" style="335" customWidth="1"/>
    <col min="15109" max="15109" width="11.5703125" style="335" customWidth="1"/>
    <col min="15110" max="15110" width="13.5703125" style="335" customWidth="1"/>
    <col min="15111" max="15112" width="12.7109375" style="335" customWidth="1"/>
    <col min="15113" max="15360" width="9.140625" style="335"/>
    <col min="15361" max="15361" width="6.140625" style="335" customWidth="1"/>
    <col min="15362" max="15362" width="43.85546875" style="335" customWidth="1"/>
    <col min="15363" max="15363" width="4.7109375" style="335" customWidth="1"/>
    <col min="15364" max="15364" width="9.5703125" style="335" customWidth="1"/>
    <col min="15365" max="15365" width="11.5703125" style="335" customWidth="1"/>
    <col min="15366" max="15366" width="13.5703125" style="335" customWidth="1"/>
    <col min="15367" max="15368" width="12.7109375" style="335" customWidth="1"/>
    <col min="15369" max="15616" width="9.140625" style="335"/>
    <col min="15617" max="15617" width="6.140625" style="335" customWidth="1"/>
    <col min="15618" max="15618" width="43.85546875" style="335" customWidth="1"/>
    <col min="15619" max="15619" width="4.7109375" style="335" customWidth="1"/>
    <col min="15620" max="15620" width="9.5703125" style="335" customWidth="1"/>
    <col min="15621" max="15621" width="11.5703125" style="335" customWidth="1"/>
    <col min="15622" max="15622" width="13.5703125" style="335" customWidth="1"/>
    <col min="15623" max="15624" width="12.7109375" style="335" customWidth="1"/>
    <col min="15625" max="15872" width="9.140625" style="335"/>
    <col min="15873" max="15873" width="6.140625" style="335" customWidth="1"/>
    <col min="15874" max="15874" width="43.85546875" style="335" customWidth="1"/>
    <col min="15875" max="15875" width="4.7109375" style="335" customWidth="1"/>
    <col min="15876" max="15876" width="9.5703125" style="335" customWidth="1"/>
    <col min="15877" max="15877" width="11.5703125" style="335" customWidth="1"/>
    <col min="15878" max="15878" width="13.5703125" style="335" customWidth="1"/>
    <col min="15879" max="15880" width="12.7109375" style="335" customWidth="1"/>
    <col min="15881" max="16128" width="9.140625" style="335"/>
    <col min="16129" max="16129" width="6.140625" style="335" customWidth="1"/>
    <col min="16130" max="16130" width="43.85546875" style="335" customWidth="1"/>
    <col min="16131" max="16131" width="4.7109375" style="335" customWidth="1"/>
    <col min="16132" max="16132" width="9.5703125" style="335" customWidth="1"/>
    <col min="16133" max="16133" width="11.5703125" style="335" customWidth="1"/>
    <col min="16134" max="16134" width="13.5703125" style="335" customWidth="1"/>
    <col min="16135" max="16136" width="12.7109375" style="335" customWidth="1"/>
    <col min="16137" max="16384" width="9.140625" style="335"/>
  </cols>
  <sheetData>
    <row r="1" spans="1:9" s="346" customFormat="1">
      <c r="A1" s="302" t="s">
        <v>499</v>
      </c>
      <c r="B1" s="303" t="s">
        <v>495</v>
      </c>
      <c r="C1" s="526"/>
      <c r="D1" s="201"/>
      <c r="E1" s="304"/>
      <c r="F1" s="304"/>
    </row>
    <row r="2" spans="1:9" s="346" customFormat="1">
      <c r="A2" s="11"/>
      <c r="B2" s="266"/>
      <c r="C2" s="267"/>
      <c r="D2" s="107"/>
      <c r="E2" s="407"/>
      <c r="F2" s="407"/>
    </row>
    <row r="3" spans="1:9" s="346" customFormat="1">
      <c r="A3" s="11"/>
      <c r="B3" s="274" t="s">
        <v>15</v>
      </c>
      <c r="C3" s="267"/>
      <c r="D3" s="107"/>
      <c r="E3" s="407"/>
      <c r="F3" s="407"/>
    </row>
    <row r="4" spans="1:9" s="346" customFormat="1" ht="27" customHeight="1">
      <c r="A4" s="11"/>
      <c r="B4" s="13" t="s">
        <v>585</v>
      </c>
      <c r="C4" s="527"/>
      <c r="D4" s="527"/>
      <c r="E4" s="403"/>
      <c r="F4" s="403"/>
      <c r="G4" s="332"/>
      <c r="H4" s="288"/>
      <c r="I4" s="288"/>
    </row>
    <row r="5" spans="1:9" s="346" customFormat="1">
      <c r="A5" s="11"/>
      <c r="B5" s="266"/>
      <c r="C5" s="267"/>
      <c r="D5" s="107"/>
      <c r="E5" s="407"/>
      <c r="F5" s="407"/>
    </row>
    <row r="6" spans="1:9" s="7" customFormat="1">
      <c r="A6" s="349" t="s">
        <v>25</v>
      </c>
      <c r="B6" s="347" t="s">
        <v>26</v>
      </c>
      <c r="C6" s="443" t="s">
        <v>11</v>
      </c>
      <c r="D6" s="444" t="s">
        <v>27</v>
      </c>
      <c r="E6" s="351" t="s">
        <v>28</v>
      </c>
      <c r="F6" s="352" t="s">
        <v>29</v>
      </c>
      <c r="G6" s="333"/>
      <c r="H6" s="331"/>
      <c r="I6" s="331"/>
    </row>
    <row r="7" spans="1:9" s="346" customFormat="1">
      <c r="A7" s="269"/>
      <c r="B7" s="305"/>
      <c r="C7" s="270"/>
      <c r="D7" s="107"/>
      <c r="E7" s="356"/>
      <c r="F7" s="355"/>
    </row>
    <row r="8" spans="1:9" s="346" customFormat="1" ht="25.5">
      <c r="A8" s="298">
        <f>COUNT($A$6:A7)+1</f>
        <v>1</v>
      </c>
      <c r="B8" s="357" t="s">
        <v>496</v>
      </c>
      <c r="C8" s="270"/>
      <c r="D8" s="107"/>
      <c r="E8" s="356"/>
      <c r="F8" s="355"/>
    </row>
    <row r="9" spans="1:9" s="346" customFormat="1">
      <c r="A9" s="306"/>
      <c r="B9" s="287" t="s">
        <v>617</v>
      </c>
      <c r="C9" s="270" t="s">
        <v>102</v>
      </c>
      <c r="D9" s="107">
        <v>2</v>
      </c>
      <c r="E9" s="384"/>
      <c r="F9" s="355">
        <f>D9*E9</f>
        <v>0</v>
      </c>
    </row>
    <row r="10" spans="1:9" s="346" customFormat="1">
      <c r="A10" s="306"/>
      <c r="B10" s="287" t="s">
        <v>498</v>
      </c>
      <c r="C10" s="270" t="s">
        <v>102</v>
      </c>
      <c r="D10" s="107">
        <v>1</v>
      </c>
      <c r="E10" s="384"/>
      <c r="F10" s="355">
        <f>D10*E10</f>
        <v>0</v>
      </c>
    </row>
    <row r="11" spans="1:9" s="346" customFormat="1">
      <c r="A11" s="306"/>
      <c r="B11" s="287"/>
      <c r="C11" s="528"/>
      <c r="D11" s="107"/>
      <c r="E11" s="384"/>
      <c r="F11" s="355">
        <f>D11*E11</f>
        <v>0</v>
      </c>
    </row>
    <row r="12" spans="1:9" s="334" customFormat="1" ht="38.25">
      <c r="A12" s="298">
        <f>COUNT($A$6:A11)+1</f>
        <v>2</v>
      </c>
      <c r="B12" s="348" t="s">
        <v>497</v>
      </c>
      <c r="C12" s="529" t="s">
        <v>146</v>
      </c>
      <c r="D12" s="107">
        <v>270</v>
      </c>
      <c r="E12" s="399"/>
      <c r="F12" s="355">
        <f>D12*E12</f>
        <v>0</v>
      </c>
    </row>
    <row r="13" spans="1:9" s="334" customFormat="1">
      <c r="A13" s="298"/>
      <c r="B13" s="348"/>
      <c r="C13" s="529"/>
      <c r="D13" s="107"/>
      <c r="E13" s="356"/>
      <c r="F13" s="355"/>
    </row>
    <row r="14" spans="1:9" ht="13.5" thickBot="1">
      <c r="A14" s="307"/>
      <c r="B14" s="275" t="str">
        <f>$B$1&amp;" skupaj:"</f>
        <v>RAZNA DELA skupaj:</v>
      </c>
      <c r="C14" s="530"/>
      <c r="D14" s="411"/>
      <c r="E14" s="406"/>
      <c r="F14" s="276">
        <f>SUM(F9:F13)</f>
        <v>0</v>
      </c>
      <c r="G14" s="335"/>
      <c r="H14" s="335"/>
    </row>
    <row r="15" spans="1:9" ht="13.5" thickTop="1"/>
    <row r="94" spans="1:2">
      <c r="A94" s="521"/>
      <c r="B94" s="522"/>
    </row>
  </sheetData>
  <sheetProtection algorithmName="SHA-512" hashValue="ppwhMoifPr2oRvRHR/X2VKDJpct+HNsvdQTN5c+H759uy5CzBFYfagmw7aPFwiZ22p/Z11P2h2oeReCvjQ7oCw==" saltValue="7KC/h41gC9pVAkBRkIthTw=="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colBreaks count="1" manualBreakCount="1">
    <brk id="6" max="1048575" man="1"/>
  </colBreaks>
  <legacyDrawingHF r:id="rId2"/>
</worksheet>
</file>

<file path=xl/worksheets/sheet27.xml><?xml version="1.0" encoding="utf-8"?>
<worksheet xmlns="http://schemas.openxmlformats.org/spreadsheetml/2006/main" xmlns:r="http://schemas.openxmlformats.org/officeDocument/2006/relationships">
  <sheetPr>
    <tabColor theme="3" tint="0.39997558519241921"/>
  </sheetPr>
  <dimension ref="A1:J11"/>
  <sheetViews>
    <sheetView showZeros="0" view="pageBreakPreview" zoomScaleNormal="100" zoomScaleSheetLayoutView="100" workbookViewId="0">
      <selection activeCell="C10" sqref="C10:D10"/>
    </sheetView>
  </sheetViews>
  <sheetFormatPr defaultRowHeight="12.75"/>
  <cols>
    <col min="1" max="1" width="5.140625" style="82" customWidth="1"/>
    <col min="2" max="2" width="5.140625" style="82" bestFit="1" customWidth="1"/>
    <col min="3" max="3" width="48.140625" style="1" customWidth="1"/>
    <col min="4" max="4" width="30.85546875" style="120" customWidth="1"/>
    <col min="5" max="5" width="9.5703125" style="324" customWidth="1"/>
    <col min="6" max="6" width="9.140625" style="1"/>
    <col min="7" max="7" width="14.28515625" style="1" customWidth="1"/>
    <col min="8" max="8" width="9.140625" style="1"/>
    <col min="9" max="9" width="12.85546875" style="1" customWidth="1"/>
    <col min="10" max="10" width="12.5703125" style="121" customWidth="1"/>
    <col min="11" max="16384" width="9.140625" style="1"/>
  </cols>
  <sheetData>
    <row r="1" spans="1:10" s="320" customFormat="1" ht="16.5" customHeight="1">
      <c r="A1" s="378" t="s">
        <v>208</v>
      </c>
      <c r="B1" s="1156" t="s">
        <v>209</v>
      </c>
      <c r="C1" s="1157"/>
      <c r="D1" s="318"/>
      <c r="E1" s="319"/>
      <c r="F1" s="319"/>
      <c r="J1" s="321"/>
    </row>
    <row r="2" spans="1:10" s="320" customFormat="1" ht="12.75" customHeight="1">
      <c r="A2" s="317"/>
      <c r="B2" s="343"/>
      <c r="C2" s="344"/>
      <c r="D2" s="318"/>
      <c r="E2" s="319"/>
      <c r="F2" s="319"/>
      <c r="J2" s="321"/>
    </row>
    <row r="3" spans="1:10" s="320" customFormat="1" ht="12.75" customHeight="1">
      <c r="A3" s="317"/>
      <c r="B3" s="147" t="str">
        <f>USTROJ!A1</f>
        <v>I.</v>
      </c>
      <c r="C3" s="322" t="str">
        <f>USTROJ!B1</f>
        <v>USTROJ</v>
      </c>
      <c r="D3" s="408">
        <f>USTROJ!F38</f>
        <v>0</v>
      </c>
      <c r="E3" s="319"/>
      <c r="F3" s="319"/>
      <c r="J3" s="321"/>
    </row>
    <row r="4" spans="1:10" s="320" customFormat="1" ht="12.75" customHeight="1">
      <c r="A4" s="317"/>
      <c r="B4" s="147" t="str">
        <f>MET!A1</f>
        <v>II.</v>
      </c>
      <c r="C4" s="322" t="str">
        <f>MET!B1</f>
        <v>METEORNA KANALIZACIJA</v>
      </c>
      <c r="D4" s="408">
        <f>MET!F60</f>
        <v>0</v>
      </c>
      <c r="E4" s="319"/>
      <c r="F4" s="319"/>
      <c r="J4" s="321"/>
    </row>
    <row r="5" spans="1:10" s="320" customFormat="1" ht="12.75" customHeight="1">
      <c r="A5" s="317"/>
      <c r="B5" s="147" t="str">
        <f>'FEK '!A1</f>
        <v>III.</v>
      </c>
      <c r="C5" s="323" t="str">
        <f>'FEK '!B1</f>
        <v>FEKALNA KANALIZACIJA</v>
      </c>
      <c r="D5" s="409">
        <f>'FEK '!F91</f>
        <v>0</v>
      </c>
      <c r="E5" s="319"/>
      <c r="F5" s="319"/>
      <c r="J5" s="321"/>
    </row>
    <row r="6" spans="1:10" s="154" customFormat="1" ht="15">
      <c r="A6" s="151"/>
      <c r="B6" s="151"/>
      <c r="C6" s="152" t="s">
        <v>213</v>
      </c>
      <c r="D6" s="153">
        <f>SUM(D3:D5)</f>
        <v>0</v>
      </c>
      <c r="E6" s="155"/>
      <c r="J6" s="155"/>
    </row>
    <row r="7" spans="1:10">
      <c r="A7" s="167"/>
      <c r="B7" s="167"/>
      <c r="C7" s="168"/>
      <c r="D7" s="169"/>
      <c r="F7" s="170"/>
    </row>
    <row r="8" spans="1:10" s="189" customFormat="1">
      <c r="A8" s="309"/>
      <c r="B8" s="309"/>
      <c r="C8" s="311"/>
      <c r="D8" s="312"/>
      <c r="E8" s="311"/>
      <c r="F8" s="313"/>
      <c r="J8" s="121"/>
    </row>
    <row r="9" spans="1:10" s="17" customFormat="1">
      <c r="A9" s="314"/>
      <c r="B9" s="314"/>
      <c r="C9" s="315"/>
      <c r="D9" s="316"/>
      <c r="J9" s="185"/>
    </row>
    <row r="10" spans="1:10" s="17" customFormat="1" ht="27.75" customHeight="1">
      <c r="A10" s="200"/>
      <c r="B10" s="200"/>
      <c r="C10" s="1154"/>
      <c r="D10" s="1154"/>
      <c r="J10" s="185"/>
    </row>
    <row r="11" spans="1:10" s="17" customFormat="1" ht="29.25" customHeight="1">
      <c r="A11" s="200"/>
      <c r="B11" s="200"/>
      <c r="C11" s="1154"/>
      <c r="D11" s="1154"/>
      <c r="J11" s="185"/>
    </row>
  </sheetData>
  <sheetProtection algorithmName="SHA-512" hashValue="6Vys2f0H1g9LPAl4Qscc3kZoqmXNKTjYNktpKcOJ75pa9s5zVtOQ5xEMWW4dxtpIcrGtE60/+4nKCJvWU/Ohfw==" saltValue="fyuMcvPmk2mDHrhY1jslWw==" spinCount="100000" sheet="1" objects="1" scenarios="1" selectLockedCells="1"/>
  <mergeCells count="3">
    <mergeCell ref="B1:C1"/>
    <mergeCell ref="C10:D10"/>
    <mergeCell ref="C11:D11"/>
  </mergeCells>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8.xml><?xml version="1.0" encoding="utf-8"?>
<worksheet xmlns="http://schemas.openxmlformats.org/spreadsheetml/2006/main" xmlns:r="http://schemas.openxmlformats.org/officeDocument/2006/relationships">
  <sheetPr>
    <tabColor theme="3" tint="0.39997558519241921"/>
  </sheetPr>
  <dimension ref="A1:I39"/>
  <sheetViews>
    <sheetView showZeros="0" view="pageBreakPreview" topLeftCell="A16" zoomScaleNormal="100" zoomScaleSheetLayoutView="100" workbookViewId="0">
      <selection activeCell="E27" sqref="E27"/>
    </sheetView>
  </sheetViews>
  <sheetFormatPr defaultRowHeight="12.75"/>
  <cols>
    <col min="1" max="1" width="6.7109375" style="1039" customWidth="1"/>
    <col min="2" max="2" width="47" style="1014" bestFit="1" customWidth="1"/>
    <col min="3" max="3" width="5.28515625" style="637" customWidth="1"/>
    <col min="4" max="4" width="7.85546875" style="538" customWidth="1"/>
    <col min="5" max="5" width="9.7109375" style="638" customWidth="1"/>
    <col min="6" max="6" width="12.7109375" style="638" customWidth="1"/>
    <col min="7" max="8" width="9.140625" style="1"/>
    <col min="9" max="9" width="20" style="1" customWidth="1"/>
    <col min="10" max="16384" width="9.140625" style="1"/>
  </cols>
  <sheetData>
    <row r="1" spans="1:7" s="285" customFormat="1">
      <c r="A1" s="4" t="s">
        <v>12</v>
      </c>
      <c r="B1" s="113" t="s">
        <v>407</v>
      </c>
      <c r="C1" s="503"/>
      <c r="D1" s="504"/>
      <c r="E1" s="280"/>
      <c r="F1" s="280"/>
      <c r="G1" s="1009"/>
    </row>
    <row r="2" spans="1:7" s="285" customFormat="1">
      <c r="A2" s="4"/>
      <c r="B2" s="113"/>
      <c r="C2" s="503"/>
      <c r="D2" s="504"/>
      <c r="E2" s="280"/>
      <c r="F2" s="280"/>
      <c r="G2" s="1009"/>
    </row>
    <row r="3" spans="1:7">
      <c r="A3" s="4"/>
      <c r="B3" s="86" t="s">
        <v>15</v>
      </c>
      <c r="C3" s="481"/>
      <c r="D3" s="537"/>
      <c r="E3" s="371"/>
      <c r="F3" s="371"/>
      <c r="G3" s="728"/>
    </row>
    <row r="4" spans="1:7">
      <c r="A4" s="4"/>
      <c r="B4" s="325" t="s">
        <v>106</v>
      </c>
      <c r="C4" s="481"/>
      <c r="D4" s="537"/>
      <c r="E4" s="371"/>
      <c r="F4" s="371"/>
      <c r="G4" s="728"/>
    </row>
    <row r="5" spans="1:7">
      <c r="A5" s="4"/>
      <c r="B5" s="326" t="s">
        <v>408</v>
      </c>
      <c r="C5" s="481"/>
      <c r="D5" s="537"/>
      <c r="E5" s="371"/>
      <c r="F5" s="371"/>
      <c r="G5" s="728"/>
    </row>
    <row r="6" spans="1:7">
      <c r="A6" s="4"/>
      <c r="B6" s="326" t="s">
        <v>409</v>
      </c>
      <c r="C6" s="481"/>
      <c r="D6" s="537"/>
      <c r="E6" s="371"/>
      <c r="F6" s="371"/>
      <c r="G6" s="728"/>
    </row>
    <row r="7" spans="1:7">
      <c r="A7" s="4"/>
      <c r="B7" s="326" t="s">
        <v>410</v>
      </c>
      <c r="C7" s="481"/>
      <c r="D7" s="537"/>
      <c r="E7" s="371"/>
      <c r="F7" s="371"/>
      <c r="G7" s="728"/>
    </row>
    <row r="8" spans="1:7" ht="25.5">
      <c r="A8" s="4"/>
      <c r="B8" s="88" t="s">
        <v>411</v>
      </c>
      <c r="C8" s="481"/>
      <c r="D8" s="537"/>
      <c r="E8" s="371"/>
      <c r="F8" s="371"/>
      <c r="G8" s="728"/>
    </row>
    <row r="9" spans="1:7" ht="38.25">
      <c r="A9" s="4"/>
      <c r="B9" s="327" t="s">
        <v>108</v>
      </c>
      <c r="C9" s="481"/>
      <c r="D9" s="537"/>
      <c r="E9" s="371"/>
      <c r="F9" s="371"/>
      <c r="G9" s="728"/>
    </row>
    <row r="10" spans="1:7" ht="27.75" customHeight="1">
      <c r="A10" s="4"/>
      <c r="B10" s="327" t="s">
        <v>412</v>
      </c>
      <c r="C10" s="481"/>
      <c r="D10" s="537"/>
      <c r="E10" s="371"/>
      <c r="F10" s="371"/>
      <c r="G10" s="728"/>
    </row>
    <row r="11" spans="1:7" s="285" customFormat="1">
      <c r="A11" s="4"/>
      <c r="B11" s="113"/>
      <c r="C11" s="503"/>
      <c r="D11" s="538"/>
      <c r="E11" s="280"/>
      <c r="F11" s="280"/>
      <c r="G11" s="728"/>
    </row>
    <row r="12" spans="1:7" s="237" customFormat="1">
      <c r="A12" s="418" t="s">
        <v>25</v>
      </c>
      <c r="B12" s="419" t="s">
        <v>26</v>
      </c>
      <c r="C12" s="506" t="s">
        <v>11</v>
      </c>
      <c r="D12" s="507" t="s">
        <v>27</v>
      </c>
      <c r="E12" s="420" t="s">
        <v>28</v>
      </c>
      <c r="F12" s="421" t="s">
        <v>29</v>
      </c>
    </row>
    <row r="13" spans="1:7" s="237" customFormat="1">
      <c r="A13" s="1010"/>
      <c r="B13" s="1011"/>
      <c r="C13" s="1012"/>
      <c r="D13" s="472"/>
      <c r="E13" s="560"/>
      <c r="F13" s="560"/>
    </row>
    <row r="14" spans="1:7" s="237" customFormat="1" ht="25.5">
      <c r="A14" s="1013">
        <f>COUNT($A$1:A11)+1</f>
        <v>1</v>
      </c>
      <c r="B14" s="1014" t="s">
        <v>514</v>
      </c>
      <c r="C14" s="1015" t="s">
        <v>115</v>
      </c>
      <c r="D14" s="727">
        <v>1</v>
      </c>
      <c r="E14" s="858"/>
      <c r="F14" s="120">
        <f t="shared" ref="F14:F34" si="0">D14*E14</f>
        <v>0</v>
      </c>
    </row>
    <row r="15" spans="1:7" s="237" customFormat="1">
      <c r="A15" s="1010"/>
      <c r="B15" s="1011"/>
      <c r="C15" s="1012"/>
      <c r="D15" s="472"/>
      <c r="E15" s="437"/>
      <c r="F15" s="120">
        <f t="shared" si="0"/>
        <v>0</v>
      </c>
    </row>
    <row r="16" spans="1:7" s="189" customFormat="1" ht="39.75" customHeight="1">
      <c r="A16" s="1013">
        <f>COUNT($A$1:A14)+1</f>
        <v>2</v>
      </c>
      <c r="B16" s="1014" t="s">
        <v>413</v>
      </c>
      <c r="C16" s="1015" t="s">
        <v>174</v>
      </c>
      <c r="D16" s="727">
        <v>30</v>
      </c>
      <c r="E16" s="858"/>
      <c r="F16" s="120">
        <f t="shared" si="0"/>
        <v>0</v>
      </c>
    </row>
    <row r="17" spans="1:9" s="189" customFormat="1" ht="12.75" customHeight="1">
      <c r="A17" s="575"/>
      <c r="B17" s="1016"/>
      <c r="C17" s="1015"/>
      <c r="D17" s="727"/>
      <c r="E17" s="858"/>
      <c r="F17" s="120">
        <f t="shared" si="0"/>
        <v>0</v>
      </c>
    </row>
    <row r="18" spans="1:9" s="189" customFormat="1" ht="25.5">
      <c r="A18" s="1013">
        <f>COUNT($A$1:A17)+1</f>
        <v>3</v>
      </c>
      <c r="B18" s="1014" t="s">
        <v>414</v>
      </c>
      <c r="C18" s="1015" t="s">
        <v>174</v>
      </c>
      <c r="D18" s="727">
        <v>6</v>
      </c>
      <c r="E18" s="858"/>
      <c r="F18" s="120">
        <f t="shared" si="0"/>
        <v>0</v>
      </c>
      <c r="G18" s="1017"/>
    </row>
    <row r="19" spans="1:9" s="189" customFormat="1">
      <c r="A19" s="575"/>
      <c r="B19" s="1014"/>
      <c r="C19" s="1015"/>
      <c r="D19" s="727"/>
      <c r="E19" s="858"/>
      <c r="F19" s="120">
        <f t="shared" si="0"/>
        <v>0</v>
      </c>
    </row>
    <row r="20" spans="1:9" s="189" customFormat="1" ht="51">
      <c r="A20" s="1013">
        <f>COUNT($A$1:A19)+1</f>
        <v>4</v>
      </c>
      <c r="B20" s="1014" t="s">
        <v>415</v>
      </c>
      <c r="C20" s="1015" t="s">
        <v>175</v>
      </c>
      <c r="D20" s="727">
        <v>36</v>
      </c>
      <c r="E20" s="858"/>
      <c r="F20" s="120">
        <f t="shared" si="0"/>
        <v>0</v>
      </c>
    </row>
    <row r="21" spans="1:9" s="189" customFormat="1">
      <c r="A21" s="575"/>
      <c r="B21" s="1014"/>
      <c r="C21" s="1015"/>
      <c r="D21" s="727"/>
      <c r="E21" s="858"/>
      <c r="F21" s="120">
        <f t="shared" si="0"/>
        <v>0</v>
      </c>
    </row>
    <row r="22" spans="1:9" s="1019" customFormat="1" ht="28.5" customHeight="1">
      <c r="A22" s="18">
        <f>COUNT($A$3:A21)+1</f>
        <v>5</v>
      </c>
      <c r="B22" s="1018" t="s">
        <v>618</v>
      </c>
      <c r="C22" s="1015" t="s">
        <v>94</v>
      </c>
      <c r="D22" s="727">
        <v>55</v>
      </c>
      <c r="E22" s="858"/>
      <c r="F22" s="120">
        <f t="shared" si="0"/>
        <v>0</v>
      </c>
      <c r="H22" s="10"/>
    </row>
    <row r="23" spans="1:9" s="1019" customFormat="1" ht="12.75" customHeight="1">
      <c r="A23" s="18"/>
      <c r="B23" s="1018"/>
      <c r="C23" s="1015"/>
      <c r="D23" s="727"/>
      <c r="E23" s="858"/>
      <c r="F23" s="120">
        <f t="shared" si="0"/>
        <v>0</v>
      </c>
      <c r="H23" s="10"/>
    </row>
    <row r="24" spans="1:9" s="1021" customFormat="1" ht="51">
      <c r="A24" s="18">
        <f>COUNT($A$3:A23)+1</f>
        <v>6</v>
      </c>
      <c r="B24" s="1020" t="s">
        <v>416</v>
      </c>
      <c r="C24" s="1015" t="s">
        <v>174</v>
      </c>
      <c r="D24" s="727">
        <v>18</v>
      </c>
      <c r="E24" s="858"/>
      <c r="F24" s="120">
        <f t="shared" si="0"/>
        <v>0</v>
      </c>
    </row>
    <row r="25" spans="1:9" s="1024" customFormat="1">
      <c r="A25" s="1022"/>
      <c r="B25" s="1023"/>
      <c r="C25" s="1015"/>
      <c r="D25" s="727"/>
      <c r="E25" s="858"/>
      <c r="F25" s="120">
        <f t="shared" si="0"/>
        <v>0</v>
      </c>
      <c r="I25" s="1025"/>
    </row>
    <row r="26" spans="1:9" s="189" customFormat="1" ht="25.5">
      <c r="A26" s="18">
        <f>COUNT($A$3:A25)+1</f>
        <v>7</v>
      </c>
      <c r="B26" s="1026" t="s">
        <v>468</v>
      </c>
      <c r="C26" s="1015"/>
      <c r="D26" s="727"/>
      <c r="E26" s="858"/>
      <c r="F26" s="120">
        <f t="shared" si="0"/>
        <v>0</v>
      </c>
    </row>
    <row r="27" spans="1:9" s="189" customFormat="1" ht="14.25">
      <c r="A27" s="575"/>
      <c r="B27" s="1027" t="s">
        <v>417</v>
      </c>
      <c r="C27" s="1015" t="s">
        <v>174</v>
      </c>
      <c r="D27" s="727">
        <v>6</v>
      </c>
      <c r="E27" s="858"/>
      <c r="F27" s="120">
        <f t="shared" si="0"/>
        <v>0</v>
      </c>
    </row>
    <row r="28" spans="1:9" s="189" customFormat="1" ht="14.25">
      <c r="A28" s="575"/>
      <c r="B28" s="1027" t="s">
        <v>418</v>
      </c>
      <c r="C28" s="1015" t="s">
        <v>174</v>
      </c>
      <c r="D28" s="727">
        <v>9</v>
      </c>
      <c r="E28" s="858"/>
      <c r="F28" s="120">
        <f t="shared" si="0"/>
        <v>0</v>
      </c>
    </row>
    <row r="29" spans="1:9" s="189" customFormat="1">
      <c r="A29" s="575"/>
      <c r="B29" s="1027" t="s">
        <v>619</v>
      </c>
      <c r="C29" s="1015" t="s">
        <v>5</v>
      </c>
      <c r="D29" s="727">
        <v>720</v>
      </c>
      <c r="E29" s="858"/>
      <c r="F29" s="120">
        <f t="shared" si="0"/>
        <v>0</v>
      </c>
    </row>
    <row r="30" spans="1:9" s="189" customFormat="1" ht="14.25">
      <c r="A30" s="575"/>
      <c r="B30" s="1027" t="s">
        <v>620</v>
      </c>
      <c r="C30" s="1015" t="s">
        <v>146</v>
      </c>
      <c r="D30" s="727">
        <v>55</v>
      </c>
      <c r="E30" s="858"/>
      <c r="F30" s="120">
        <f t="shared" si="0"/>
        <v>0</v>
      </c>
    </row>
    <row r="31" spans="1:9" s="189" customFormat="1" ht="12.75" customHeight="1">
      <c r="A31" s="1022"/>
      <c r="B31" s="1028"/>
      <c r="C31" s="1015"/>
      <c r="D31" s="727"/>
      <c r="E31" s="858"/>
      <c r="F31" s="120">
        <f t="shared" si="0"/>
        <v>0</v>
      </c>
    </row>
    <row r="32" spans="1:9" s="189" customFormat="1" ht="51" customHeight="1">
      <c r="A32" s="575">
        <f>COUNT($A$1:A31)+1</f>
        <v>8</v>
      </c>
      <c r="B32" s="1026" t="s">
        <v>419</v>
      </c>
      <c r="C32" s="1015" t="s">
        <v>276</v>
      </c>
      <c r="D32" s="727">
        <v>10</v>
      </c>
      <c r="E32" s="858"/>
      <c r="F32" s="120">
        <f t="shared" si="0"/>
        <v>0</v>
      </c>
    </row>
    <row r="33" spans="1:7" s="189" customFormat="1" ht="12.75" customHeight="1">
      <c r="A33" s="575"/>
      <c r="B33" s="1026"/>
      <c r="C33" s="1015"/>
      <c r="D33" s="727"/>
      <c r="E33" s="858"/>
      <c r="F33" s="120">
        <f t="shared" si="0"/>
        <v>0</v>
      </c>
    </row>
    <row r="34" spans="1:7" s="551" customFormat="1" ht="16.5" customHeight="1">
      <c r="A34" s="328">
        <f>COUNT($A$1:A32)+1</f>
        <v>9</v>
      </c>
      <c r="B34" s="329" t="s">
        <v>420</v>
      </c>
      <c r="C34" s="1015" t="s">
        <v>74</v>
      </c>
      <c r="D34" s="727">
        <v>5</v>
      </c>
      <c r="E34" s="858"/>
      <c r="F34" s="120">
        <f t="shared" si="0"/>
        <v>0</v>
      </c>
    </row>
    <row r="35" spans="1:7" s="189" customFormat="1">
      <c r="A35" s="575"/>
      <c r="B35" s="1026"/>
      <c r="C35" s="1029"/>
      <c r="D35" s="1030"/>
      <c r="E35" s="1040"/>
      <c r="F35" s="423"/>
    </row>
    <row r="36" spans="1:7" s="285" customFormat="1">
      <c r="A36" s="271">
        <f>COUNT($A$9:A35)+1</f>
        <v>10</v>
      </c>
      <c r="B36" s="330" t="s">
        <v>621</v>
      </c>
      <c r="C36" s="491"/>
      <c r="D36" s="513">
        <v>0.05</v>
      </c>
      <c r="E36" s="410"/>
      <c r="F36" s="120">
        <f>SUM(F14:F35)*D36</f>
        <v>0</v>
      </c>
    </row>
    <row r="37" spans="1:7" s="189" customFormat="1">
      <c r="A37" s="851"/>
      <c r="B37" s="659"/>
      <c r="C37" s="852"/>
      <c r="D37" s="852"/>
      <c r="E37" s="853"/>
      <c r="F37" s="854"/>
    </row>
    <row r="38" spans="1:7" s="189" customFormat="1" ht="13.5" thickBot="1">
      <c r="A38" s="685"/>
      <c r="B38" s="78" t="str">
        <f>$B$1&amp;" skupaj:"</f>
        <v>USTROJ skupaj:</v>
      </c>
      <c r="C38" s="686"/>
      <c r="D38" s="687"/>
      <c r="E38" s="688">
        <v>0</v>
      </c>
      <c r="F38" s="689">
        <f>SUM(F14:F36)</f>
        <v>0</v>
      </c>
    </row>
    <row r="39" spans="1:7" s="1038" customFormat="1" ht="13.5" thickTop="1">
      <c r="A39" s="1031"/>
      <c r="B39" s="1032"/>
      <c r="C39" s="1033"/>
      <c r="D39" s="1034"/>
      <c r="E39" s="1035"/>
      <c r="F39" s="1036"/>
      <c r="G39" s="1037"/>
    </row>
  </sheetData>
  <sheetProtection algorithmName="SHA-512" hashValue="Taqp/sLW7wipUCRG46LKRFC3lrY2PtuEDvRn6WRSG9doDKIlXbUcwUfB9CdFIsmKT/Z+uKSlXIuVsMs3DrXblA==" saltValue="yBqTQFGH9Cjml6/zqe230g==" spinCount="100000" sheet="1" objects="1" scenarios="1" selectLockedCells="1"/>
  <pageMargins left="0.78740157480314965" right="0.59055118110236227" top="0.86614173228346458" bottom="1.0629921259842521"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34" max="5" man="1"/>
  </rowBreaks>
  <legacyDrawingHF r:id="rId2"/>
</worksheet>
</file>

<file path=xl/worksheets/sheet29.xml><?xml version="1.0" encoding="utf-8"?>
<worksheet xmlns="http://schemas.openxmlformats.org/spreadsheetml/2006/main" xmlns:r="http://schemas.openxmlformats.org/officeDocument/2006/relationships">
  <sheetPr>
    <tabColor theme="3" tint="0.39997558519241921"/>
  </sheetPr>
  <dimension ref="A1:W61"/>
  <sheetViews>
    <sheetView showZeros="0" view="pageBreakPreview" topLeftCell="A31" zoomScaleNormal="100" zoomScaleSheetLayoutView="100" workbookViewId="0">
      <selection activeCell="E24" sqref="E24"/>
    </sheetView>
  </sheetViews>
  <sheetFormatPr defaultRowHeight="12.75"/>
  <cols>
    <col min="1" max="1" width="5.85546875" style="1087" customWidth="1"/>
    <col min="2" max="2" width="45" style="1086" customWidth="1"/>
    <col min="3" max="3" width="6" style="82" bestFit="1" customWidth="1"/>
    <col min="4" max="4" width="8.42578125" style="563" customWidth="1"/>
    <col min="5" max="5" width="10.42578125" style="120" customWidth="1"/>
    <col min="6" max="6" width="13.28515625" style="120" customWidth="1"/>
    <col min="7" max="7" width="9.140625" style="1047"/>
    <col min="8" max="8" width="30.28515625" style="1" customWidth="1"/>
    <col min="9" max="9" width="9.140625" style="1"/>
    <col min="10" max="10" width="9.140625" style="1047"/>
    <col min="11" max="11" width="9.140625" style="324"/>
    <col min="12" max="16384" width="9.140625" style="1"/>
  </cols>
  <sheetData>
    <row r="1" spans="1:11" s="285" customFormat="1">
      <c r="A1" s="1041" t="s">
        <v>13</v>
      </c>
      <c r="B1" s="1042" t="s">
        <v>421</v>
      </c>
      <c r="C1" s="944"/>
      <c r="D1" s="1043"/>
      <c r="E1" s="792"/>
      <c r="F1" s="792"/>
      <c r="G1" s="1044"/>
      <c r="J1" s="1044"/>
      <c r="K1" s="1045"/>
    </row>
    <row r="2" spans="1:11">
      <c r="A2" s="575"/>
      <c r="B2" s="1046"/>
      <c r="C2" s="1015"/>
      <c r="D2" s="727"/>
      <c r="E2" s="834"/>
      <c r="F2" s="834"/>
    </row>
    <row r="3" spans="1:11">
      <c r="A3" s="418" t="s">
        <v>25</v>
      </c>
      <c r="B3" s="419" t="s">
        <v>26</v>
      </c>
      <c r="C3" s="506" t="s">
        <v>11</v>
      </c>
      <c r="D3" s="507" t="s">
        <v>27</v>
      </c>
      <c r="E3" s="420" t="s">
        <v>28</v>
      </c>
      <c r="F3" s="421" t="s">
        <v>29</v>
      </c>
    </row>
    <row r="4" spans="1:11">
      <c r="A4" s="575"/>
      <c r="B4" s="429"/>
      <c r="C4" s="1015"/>
      <c r="D4" s="727"/>
      <c r="E4" s="834"/>
      <c r="F4" s="834"/>
    </row>
    <row r="5" spans="1:11">
      <c r="A5" s="1048" t="s">
        <v>12</v>
      </c>
      <c r="B5" s="1049" t="s">
        <v>422</v>
      </c>
      <c r="C5" s="1015"/>
      <c r="D5" s="727"/>
      <c r="E5" s="834"/>
      <c r="F5" s="834"/>
    </row>
    <row r="6" spans="1:11">
      <c r="A6" s="575"/>
      <c r="B6" s="429"/>
      <c r="C6" s="1015"/>
      <c r="D6" s="727"/>
      <c r="E6" s="834"/>
      <c r="F6" s="834"/>
    </row>
    <row r="7" spans="1:11" ht="14.25">
      <c r="A7" s="575">
        <f>COUNT($A$1:A6)+1</f>
        <v>1</v>
      </c>
      <c r="B7" s="429" t="s">
        <v>132</v>
      </c>
      <c r="C7" s="1015" t="s">
        <v>139</v>
      </c>
      <c r="D7" s="727">
        <v>30</v>
      </c>
      <c r="E7" s="858"/>
      <c r="F7" s="120">
        <f>D7*E7</f>
        <v>0</v>
      </c>
    </row>
    <row r="8" spans="1:11">
      <c r="A8" s="575"/>
      <c r="B8" s="429"/>
      <c r="C8" s="1015"/>
      <c r="D8" s="727"/>
      <c r="E8" s="858"/>
      <c r="F8" s="120">
        <f t="shared" ref="F8:F9" si="0">D8*E8</f>
        <v>0</v>
      </c>
    </row>
    <row r="9" spans="1:11">
      <c r="A9" s="575">
        <f>COUNT($A$1:A8)+1</f>
        <v>2</v>
      </c>
      <c r="B9" s="429" t="s">
        <v>133</v>
      </c>
      <c r="C9" s="1015" t="s">
        <v>102</v>
      </c>
      <c r="D9" s="727">
        <v>4</v>
      </c>
      <c r="E9" s="858"/>
      <c r="F9" s="120">
        <f t="shared" si="0"/>
        <v>0</v>
      </c>
    </row>
    <row r="10" spans="1:11">
      <c r="A10" s="575"/>
      <c r="B10" s="429"/>
      <c r="E10" s="384"/>
    </row>
    <row r="11" spans="1:11" s="6" customFormat="1">
      <c r="A11" s="575"/>
      <c r="B11" s="1050"/>
      <c r="C11" s="1051"/>
      <c r="D11" s="1052"/>
      <c r="E11" s="962" t="s">
        <v>423</v>
      </c>
      <c r="F11" s="1053">
        <f>SUM(F7:F9)</f>
        <v>0</v>
      </c>
      <c r="G11" s="1054"/>
      <c r="J11" s="1054"/>
    </row>
    <row r="12" spans="1:11">
      <c r="A12" s="575"/>
      <c r="B12" s="429"/>
      <c r="E12" s="384"/>
    </row>
    <row r="13" spans="1:11">
      <c r="A13" s="1055" t="s">
        <v>13</v>
      </c>
      <c r="B13" s="1056" t="s">
        <v>186</v>
      </c>
      <c r="C13" s="637"/>
      <c r="D13" s="538"/>
      <c r="E13" s="410"/>
      <c r="F13" s="638"/>
      <c r="K13" s="1"/>
    </row>
    <row r="14" spans="1:11">
      <c r="A14" s="575"/>
      <c r="B14" s="429"/>
      <c r="C14" s="1015"/>
      <c r="D14" s="727"/>
      <c r="E14" s="858"/>
      <c r="F14" s="834"/>
    </row>
    <row r="15" spans="1:11" s="285" customFormat="1" ht="63.75" customHeight="1">
      <c r="A15" s="575">
        <f>COUNT($A$1:A14)+1</f>
        <v>3</v>
      </c>
      <c r="B15" s="934" t="s">
        <v>424</v>
      </c>
      <c r="C15" s="1015" t="s">
        <v>175</v>
      </c>
      <c r="D15" s="727">
        <v>25</v>
      </c>
      <c r="E15" s="858"/>
      <c r="F15" s="120">
        <f>D15*E15</f>
        <v>0</v>
      </c>
      <c r="G15" s="1057"/>
      <c r="H15" s="1058"/>
      <c r="J15" s="1057"/>
      <c r="K15" s="1045"/>
    </row>
    <row r="16" spans="1:11" s="285" customFormat="1">
      <c r="A16" s="575"/>
      <c r="B16" s="934"/>
      <c r="C16" s="1015"/>
      <c r="D16" s="727"/>
      <c r="E16" s="858"/>
      <c r="F16" s="120">
        <f t="shared" ref="F16:F26" si="1">D16*E16</f>
        <v>0</v>
      </c>
      <c r="G16" s="1047"/>
      <c r="J16" s="1047"/>
      <c r="K16" s="1045"/>
    </row>
    <row r="17" spans="1:23" s="1060" customFormat="1" ht="38.25">
      <c r="A17" s="575">
        <f>COUNT($A$1:A15)+1</f>
        <v>4</v>
      </c>
      <c r="B17" s="576" t="s">
        <v>425</v>
      </c>
      <c r="C17" s="1015" t="s">
        <v>175</v>
      </c>
      <c r="D17" s="727">
        <v>5</v>
      </c>
      <c r="E17" s="858"/>
      <c r="F17" s="120">
        <f t="shared" si="1"/>
        <v>0</v>
      </c>
      <c r="G17" s="1059"/>
      <c r="I17" s="937"/>
      <c r="J17" s="1059"/>
    </row>
    <row r="18" spans="1:23" s="1060" customFormat="1">
      <c r="A18" s="575"/>
      <c r="B18" s="576"/>
      <c r="C18" s="1015"/>
      <c r="D18" s="727"/>
      <c r="E18" s="858"/>
      <c r="F18" s="120">
        <f t="shared" si="1"/>
        <v>0</v>
      </c>
      <c r="G18" s="1059"/>
      <c r="I18" s="937"/>
      <c r="J18" s="1059"/>
    </row>
    <row r="19" spans="1:23" s="1063" customFormat="1" ht="12.75" customHeight="1">
      <c r="A19" s="724">
        <f>COUNT($A$2:A18)+1</f>
        <v>5</v>
      </c>
      <c r="B19" s="1061" t="s">
        <v>426</v>
      </c>
      <c r="C19" s="1015"/>
      <c r="D19" s="727"/>
      <c r="E19" s="858"/>
      <c r="F19" s="120">
        <f t="shared" si="1"/>
        <v>0</v>
      </c>
      <c r="G19" s="1062"/>
      <c r="J19" s="1062"/>
    </row>
    <row r="20" spans="1:23" s="285" customFormat="1" ht="51">
      <c r="A20" s="724"/>
      <c r="B20" s="1064" t="s">
        <v>427</v>
      </c>
      <c r="C20" s="1015" t="s">
        <v>102</v>
      </c>
      <c r="D20" s="727">
        <v>1</v>
      </c>
      <c r="E20" s="858"/>
      <c r="F20" s="120">
        <f t="shared" si="1"/>
        <v>0</v>
      </c>
      <c r="G20" s="1047"/>
      <c r="J20" s="1047"/>
    </row>
    <row r="21" spans="1:23" s="285" customFormat="1">
      <c r="A21" s="575"/>
      <c r="B21" s="429"/>
      <c r="C21" s="1015"/>
      <c r="D21" s="727"/>
      <c r="E21" s="858"/>
      <c r="F21" s="120">
        <f t="shared" si="1"/>
        <v>0</v>
      </c>
      <c r="G21" s="1047"/>
      <c r="J21" s="1047"/>
    </row>
    <row r="22" spans="1:23" ht="25.5">
      <c r="A22" s="575">
        <f>COUNT($A$1:A21)+1</f>
        <v>6</v>
      </c>
      <c r="B22" s="1014" t="s">
        <v>428</v>
      </c>
      <c r="C22" s="1015" t="s">
        <v>146</v>
      </c>
      <c r="D22" s="727">
        <v>18</v>
      </c>
      <c r="E22" s="858"/>
      <c r="F22" s="120">
        <f t="shared" si="1"/>
        <v>0</v>
      </c>
    </row>
    <row r="23" spans="1:23" s="285" customFormat="1" ht="12.75" customHeight="1">
      <c r="A23" s="575"/>
      <c r="B23" s="934"/>
      <c r="C23" s="1015"/>
      <c r="D23" s="727"/>
      <c r="E23" s="858"/>
      <c r="F23" s="120">
        <f t="shared" si="1"/>
        <v>0</v>
      </c>
      <c r="G23" s="1047"/>
      <c r="J23" s="1047"/>
      <c r="K23" s="1045"/>
    </row>
    <row r="24" spans="1:23" ht="38.25" customHeight="1">
      <c r="A24" s="575">
        <f>COUNT($A$1:A22)+1</f>
        <v>7</v>
      </c>
      <c r="B24" s="1014" t="s">
        <v>429</v>
      </c>
      <c r="C24" s="1015" t="s">
        <v>175</v>
      </c>
      <c r="D24" s="727">
        <v>20</v>
      </c>
      <c r="E24" s="858"/>
      <c r="F24" s="120">
        <f t="shared" si="1"/>
        <v>0</v>
      </c>
      <c r="K24" s="1"/>
      <c r="L24" s="1065"/>
    </row>
    <row r="25" spans="1:23" s="285" customFormat="1">
      <c r="A25" s="575"/>
      <c r="B25" s="934"/>
      <c r="C25" s="1015"/>
      <c r="D25" s="727"/>
      <c r="E25" s="858"/>
      <c r="F25" s="120">
        <f t="shared" si="1"/>
        <v>0</v>
      </c>
      <c r="G25" s="1047"/>
      <c r="J25" s="1047"/>
      <c r="K25" s="1045"/>
    </row>
    <row r="26" spans="1:23" ht="51">
      <c r="A26" s="575">
        <f>COUNT($A$1:A25)+1</f>
        <v>8</v>
      </c>
      <c r="B26" s="1014" t="s">
        <v>430</v>
      </c>
      <c r="C26" s="1015" t="s">
        <v>175</v>
      </c>
      <c r="D26" s="727">
        <v>10</v>
      </c>
      <c r="E26" s="858"/>
      <c r="F26" s="120">
        <f t="shared" si="1"/>
        <v>0</v>
      </c>
      <c r="K26" s="1"/>
      <c r="R26" s="6"/>
      <c r="S26" s="6"/>
      <c r="T26" s="6"/>
      <c r="U26" s="6"/>
      <c r="V26" s="6"/>
      <c r="W26" s="6"/>
    </row>
    <row r="27" spans="1:23">
      <c r="A27" s="575"/>
      <c r="B27" s="1014"/>
      <c r="C27" s="1066"/>
      <c r="D27" s="538"/>
      <c r="E27" s="410"/>
      <c r="F27" s="638"/>
      <c r="K27" s="1"/>
      <c r="R27" s="6"/>
      <c r="S27" s="6"/>
      <c r="T27" s="6"/>
      <c r="U27" s="6"/>
      <c r="V27" s="6"/>
      <c r="W27" s="6"/>
    </row>
    <row r="28" spans="1:23" s="6" customFormat="1">
      <c r="A28" s="575"/>
      <c r="B28" s="1050"/>
      <c r="C28" s="1051"/>
      <c r="D28" s="1052"/>
      <c r="E28" s="543" t="s">
        <v>431</v>
      </c>
      <c r="F28" s="1053">
        <f>SUM(F15:F26)</f>
        <v>0</v>
      </c>
      <c r="G28" s="1054"/>
      <c r="J28" s="1054"/>
    </row>
    <row r="29" spans="1:23">
      <c r="A29" s="575"/>
      <c r="B29" s="1016"/>
      <c r="C29" s="1067"/>
      <c r="D29" s="508"/>
      <c r="E29" s="399"/>
      <c r="F29" s="423"/>
      <c r="K29" s="1"/>
      <c r="R29" s="6"/>
      <c r="S29" s="6"/>
      <c r="T29" s="6"/>
      <c r="U29" s="6"/>
      <c r="V29" s="6"/>
      <c r="W29" s="6"/>
    </row>
    <row r="30" spans="1:23">
      <c r="A30" s="1048" t="s">
        <v>17</v>
      </c>
      <c r="B30" s="1049" t="s">
        <v>432</v>
      </c>
      <c r="C30" s="1015"/>
      <c r="D30" s="727"/>
      <c r="E30" s="858"/>
      <c r="F30" s="834"/>
      <c r="R30" s="6"/>
      <c r="S30" s="6"/>
      <c r="T30" s="6"/>
      <c r="U30" s="6"/>
      <c r="V30" s="6"/>
      <c r="W30" s="6"/>
    </row>
    <row r="31" spans="1:23">
      <c r="A31" s="575"/>
      <c r="B31" s="632"/>
      <c r="C31" s="1068"/>
      <c r="D31" s="1043"/>
      <c r="E31" s="806"/>
      <c r="F31" s="834"/>
      <c r="R31" s="6"/>
      <c r="S31" s="6"/>
      <c r="T31" s="6"/>
      <c r="U31" s="6"/>
      <c r="V31" s="6"/>
      <c r="W31" s="6"/>
    </row>
    <row r="32" spans="1:23" ht="51">
      <c r="A32" s="575">
        <f>COUNT($A$1:A31)+1</f>
        <v>9</v>
      </c>
      <c r="B32" s="1069" t="s">
        <v>433</v>
      </c>
      <c r="C32" s="1015"/>
      <c r="D32" s="727"/>
      <c r="E32" s="858"/>
      <c r="F32" s="120">
        <f t="shared" ref="F32:F44" si="2">D32*E32</f>
        <v>0</v>
      </c>
      <c r="G32" s="1070"/>
      <c r="H32" s="1071"/>
      <c r="I32" s="1072"/>
      <c r="J32" s="1070"/>
      <c r="K32" s="1073"/>
      <c r="L32" s="1073"/>
    </row>
    <row r="33" spans="1:12" ht="14.25">
      <c r="A33" s="575"/>
      <c r="B33" s="1074" t="s">
        <v>434</v>
      </c>
      <c r="C33" s="1015" t="s">
        <v>139</v>
      </c>
      <c r="D33" s="727">
        <v>30</v>
      </c>
      <c r="E33" s="858"/>
      <c r="F33" s="120">
        <f t="shared" si="2"/>
        <v>0</v>
      </c>
      <c r="G33" s="1070"/>
      <c r="H33" s="1071"/>
      <c r="I33" s="1072"/>
      <c r="J33" s="1070"/>
      <c r="K33" s="1073"/>
      <c r="L33" s="1073"/>
    </row>
    <row r="34" spans="1:12">
      <c r="A34" s="575"/>
      <c r="B34" s="1075"/>
      <c r="C34" s="1015"/>
      <c r="D34" s="727"/>
      <c r="E34" s="858"/>
      <c r="F34" s="120">
        <f t="shared" si="2"/>
        <v>0</v>
      </c>
      <c r="G34" s="1070"/>
      <c r="H34" s="1071"/>
      <c r="I34" s="1072"/>
      <c r="J34" s="1070"/>
      <c r="K34" s="1073"/>
      <c r="L34" s="1073"/>
    </row>
    <row r="35" spans="1:12" ht="39.75" customHeight="1">
      <c r="A35" s="575">
        <f>COUNT($A$1:A34)+1</f>
        <v>10</v>
      </c>
      <c r="B35" s="1076" t="s">
        <v>435</v>
      </c>
      <c r="C35" s="1015"/>
      <c r="D35" s="727"/>
      <c r="E35" s="858"/>
      <c r="F35" s="120">
        <f t="shared" si="2"/>
        <v>0</v>
      </c>
      <c r="G35" s="1"/>
      <c r="J35" s="1"/>
      <c r="K35" s="1"/>
    </row>
    <row r="36" spans="1:12">
      <c r="A36" s="271"/>
      <c r="B36" s="1077" t="s">
        <v>471</v>
      </c>
      <c r="C36" s="1015" t="s">
        <v>102</v>
      </c>
      <c r="D36" s="727">
        <v>4</v>
      </c>
      <c r="E36" s="858"/>
      <c r="F36" s="120">
        <f t="shared" si="2"/>
        <v>0</v>
      </c>
      <c r="G36" s="1"/>
      <c r="J36" s="1"/>
      <c r="K36" s="1"/>
    </row>
    <row r="37" spans="1:12">
      <c r="A37" s="271"/>
      <c r="B37" s="1077"/>
      <c r="C37" s="1078"/>
      <c r="D37" s="1079"/>
      <c r="E37" s="1116"/>
      <c r="F37" s="120">
        <f t="shared" si="2"/>
        <v>0</v>
      </c>
      <c r="G37" s="1"/>
      <c r="J37" s="1"/>
      <c r="K37" s="1"/>
    </row>
    <row r="38" spans="1:12" s="1060" customFormat="1" ht="63.75">
      <c r="A38" s="575">
        <f>COUNT($A$1:A36)+1</f>
        <v>11</v>
      </c>
      <c r="B38" s="429" t="s">
        <v>436</v>
      </c>
      <c r="C38" s="1015" t="s">
        <v>171</v>
      </c>
      <c r="D38" s="727">
        <v>2</v>
      </c>
      <c r="E38" s="858"/>
      <c r="F38" s="120">
        <f t="shared" si="2"/>
        <v>0</v>
      </c>
      <c r="I38" s="937"/>
    </row>
    <row r="39" spans="1:12" s="788" customFormat="1">
      <c r="A39" s="1080"/>
      <c r="B39" s="1081"/>
      <c r="C39" s="1082"/>
      <c r="D39" s="1083"/>
      <c r="E39" s="1117"/>
      <c r="F39" s="120">
        <f t="shared" si="2"/>
        <v>0</v>
      </c>
      <c r="J39" s="281"/>
    </row>
    <row r="40" spans="1:12" ht="14.25">
      <c r="A40" s="575">
        <f>COUNT($A$1:A39)+1</f>
        <v>12</v>
      </c>
      <c r="B40" s="429" t="s">
        <v>437</v>
      </c>
      <c r="C40" s="82" t="s">
        <v>139</v>
      </c>
      <c r="D40" s="1084">
        <v>30</v>
      </c>
      <c r="E40" s="384"/>
      <c r="F40" s="120">
        <f t="shared" si="2"/>
        <v>0</v>
      </c>
      <c r="G40" s="1085"/>
      <c r="H40" s="1086"/>
      <c r="I40" s="1087"/>
      <c r="J40" s="1085"/>
      <c r="K40" s="1087"/>
    </row>
    <row r="41" spans="1:12">
      <c r="A41" s="575"/>
      <c r="B41" s="429"/>
      <c r="D41" s="1084"/>
      <c r="E41" s="384"/>
      <c r="F41" s="120">
        <f t="shared" si="2"/>
        <v>0</v>
      </c>
      <c r="G41" s="1085"/>
      <c r="H41" s="1086"/>
      <c r="I41" s="1087"/>
      <c r="J41" s="1085"/>
      <c r="K41" s="1087"/>
    </row>
    <row r="42" spans="1:12" s="189" customFormat="1" ht="13.5" customHeight="1">
      <c r="A42" s="575">
        <f>COUNT($A$1:A40)+1</f>
        <v>13</v>
      </c>
      <c r="B42" s="24" t="s">
        <v>438</v>
      </c>
      <c r="C42" s="82" t="s">
        <v>276</v>
      </c>
      <c r="D42" s="1084">
        <v>30</v>
      </c>
      <c r="E42" s="384"/>
      <c r="F42" s="120">
        <f t="shared" si="2"/>
        <v>0</v>
      </c>
      <c r="G42" s="1085"/>
      <c r="H42" s="325"/>
      <c r="I42" s="1088"/>
      <c r="J42" s="1085"/>
      <c r="K42" s="1088"/>
    </row>
    <row r="43" spans="1:12" s="189" customFormat="1">
      <c r="A43" s="575"/>
      <c r="B43" s="1014"/>
      <c r="C43" s="82"/>
      <c r="D43" s="1084"/>
      <c r="E43" s="384"/>
      <c r="F43" s="120">
        <f t="shared" si="2"/>
        <v>0</v>
      </c>
      <c r="G43" s="1085"/>
      <c r="H43" s="325"/>
      <c r="I43" s="1088"/>
      <c r="J43" s="1085"/>
      <c r="K43" s="1088"/>
    </row>
    <row r="44" spans="1:12" s="189" customFormat="1" ht="25.5">
      <c r="A44" s="575">
        <f>COUNT($A$1:A42)+1</f>
        <v>14</v>
      </c>
      <c r="B44" s="24" t="s">
        <v>622</v>
      </c>
      <c r="C44" s="82" t="s">
        <v>276</v>
      </c>
      <c r="D44" s="1084">
        <v>30</v>
      </c>
      <c r="E44" s="384"/>
      <c r="F44" s="120">
        <f t="shared" si="2"/>
        <v>0</v>
      </c>
      <c r="G44" s="1085"/>
      <c r="H44" s="325"/>
      <c r="I44" s="1088"/>
      <c r="J44" s="1085"/>
      <c r="K44" s="1088"/>
      <c r="L44" s="325"/>
    </row>
    <row r="45" spans="1:12" s="189" customFormat="1">
      <c r="A45" s="575"/>
      <c r="B45" s="429"/>
      <c r="C45" s="637"/>
      <c r="D45" s="538"/>
      <c r="E45" s="410"/>
      <c r="F45" s="638"/>
      <c r="G45" s="1047"/>
      <c r="J45" s="1047"/>
    </row>
    <row r="46" spans="1:12" s="313" customFormat="1">
      <c r="A46" s="575"/>
      <c r="B46" s="1089"/>
      <c r="C46" s="536"/>
      <c r="D46" s="508"/>
      <c r="E46" s="399" t="s">
        <v>440</v>
      </c>
      <c r="F46" s="1090">
        <f>SUM(F32:F44)</f>
        <v>0</v>
      </c>
      <c r="G46" s="1054"/>
      <c r="J46" s="1054"/>
    </row>
    <row r="47" spans="1:12" s="313" customFormat="1">
      <c r="A47" s="575"/>
      <c r="B47" s="1089"/>
      <c r="C47" s="536"/>
      <c r="D47" s="508"/>
      <c r="E47" s="399"/>
      <c r="F47" s="1091"/>
      <c r="G47" s="1054"/>
      <c r="J47" s="1054"/>
    </row>
    <row r="48" spans="1:12">
      <c r="A48" s="1055" t="s">
        <v>18</v>
      </c>
      <c r="B48" s="1092" t="s">
        <v>441</v>
      </c>
      <c r="C48" s="637"/>
      <c r="D48" s="538"/>
      <c r="E48" s="410"/>
      <c r="F48" s="638"/>
      <c r="K48" s="1"/>
    </row>
    <row r="49" spans="1:11">
      <c r="A49" s="1039"/>
      <c r="B49" s="1014"/>
      <c r="C49" s="637"/>
      <c r="D49" s="538"/>
      <c r="E49" s="410"/>
      <c r="F49" s="638"/>
      <c r="K49" s="1"/>
    </row>
    <row r="50" spans="1:11" s="833" customFormat="1">
      <c r="A50" s="1093">
        <f>COUNT($A$2:A49)+1</f>
        <v>15</v>
      </c>
      <c r="B50" s="24" t="s">
        <v>442</v>
      </c>
      <c r="C50" s="1094"/>
      <c r="D50" s="513">
        <v>0.05</v>
      </c>
      <c r="E50" s="857"/>
      <c r="F50" s="120">
        <f>(F46+F28+F11)*D50</f>
        <v>0</v>
      </c>
      <c r="G50" s="1095"/>
      <c r="H50" s="1096"/>
      <c r="I50" s="1096"/>
      <c r="J50" s="1097"/>
    </row>
    <row r="51" spans="1:11" s="833" customFormat="1">
      <c r="A51" s="1098"/>
      <c r="B51" s="1099"/>
      <c r="C51" s="1094"/>
      <c r="D51" s="831"/>
      <c r="E51" s="832"/>
      <c r="F51" s="832"/>
      <c r="G51" s="1097"/>
      <c r="J51" s="1097"/>
    </row>
    <row r="52" spans="1:11" s="1038" customFormat="1">
      <c r="A52" s="1031"/>
      <c r="B52" s="1032"/>
      <c r="C52" s="1033"/>
      <c r="D52" s="1100"/>
      <c r="E52" s="1101" t="s">
        <v>443</v>
      </c>
      <c r="F52" s="1102">
        <f>SUM(F49:F50)</f>
        <v>0</v>
      </c>
      <c r="G52" s="1103"/>
      <c r="J52" s="1103"/>
    </row>
    <row r="53" spans="1:11" s="1038" customFormat="1">
      <c r="A53" s="1031"/>
      <c r="B53" s="1032"/>
      <c r="C53" s="1033"/>
      <c r="D53" s="1100"/>
      <c r="E53" s="1101"/>
      <c r="F53" s="1104"/>
      <c r="G53" s="1103"/>
      <c r="J53" s="1103"/>
    </row>
    <row r="54" spans="1:11">
      <c r="A54" s="1055"/>
      <c r="B54" s="1105" t="s">
        <v>444</v>
      </c>
      <c r="K54" s="1"/>
    </row>
    <row r="55" spans="1:11">
      <c r="A55" s="1087" t="s">
        <v>12</v>
      </c>
      <c r="B55" s="1106" t="s">
        <v>422</v>
      </c>
      <c r="C55" s="156"/>
      <c r="D55" s="1107"/>
      <c r="F55" s="120">
        <f>F11</f>
        <v>0</v>
      </c>
      <c r="K55" s="1"/>
    </row>
    <row r="56" spans="1:11">
      <c r="A56" s="1087" t="s">
        <v>13</v>
      </c>
      <c r="B56" s="1108" t="s">
        <v>186</v>
      </c>
      <c r="D56" s="1109"/>
      <c r="F56" s="120">
        <f>F28</f>
        <v>0</v>
      </c>
      <c r="K56" s="1"/>
    </row>
    <row r="57" spans="1:11">
      <c r="A57" s="1087" t="s">
        <v>17</v>
      </c>
      <c r="B57" s="947" t="s">
        <v>432</v>
      </c>
      <c r="C57" s="156"/>
      <c r="D57" s="1107"/>
      <c r="E57" s="157"/>
      <c r="F57" s="157">
        <f>F46</f>
        <v>0</v>
      </c>
      <c r="K57" s="1"/>
    </row>
    <row r="58" spans="1:11">
      <c r="A58" s="1087" t="s">
        <v>18</v>
      </c>
      <c r="B58" s="947" t="str">
        <f>B48</f>
        <v>DODATNA IN NEPREDVIDENA DELA</v>
      </c>
      <c r="C58" s="156"/>
      <c r="D58" s="1107"/>
      <c r="E58" s="157"/>
      <c r="F58" s="157">
        <f>F52</f>
        <v>0</v>
      </c>
      <c r="K58" s="1"/>
    </row>
    <row r="59" spans="1:11">
      <c r="B59" s="947"/>
      <c r="C59" s="156"/>
      <c r="D59" s="1107"/>
      <c r="E59" s="157"/>
      <c r="F59" s="157"/>
      <c r="K59" s="1"/>
    </row>
    <row r="60" spans="1:11" ht="13.5" thickBot="1">
      <c r="A60" s="1110"/>
      <c r="B60" s="37" t="str">
        <f>$B$1&amp;" skupaj:"</f>
        <v>METEORNA KANALIZACIJA skupaj:</v>
      </c>
      <c r="C60" s="1111"/>
      <c r="D60" s="1112"/>
      <c r="E60" s="1113"/>
      <c r="F60" s="1114">
        <f>SUM(F55:F58)</f>
        <v>0</v>
      </c>
      <c r="K60" s="1"/>
    </row>
    <row r="61" spans="1:11" s="1047" customFormat="1" ht="13.5" thickTop="1">
      <c r="A61" s="1087"/>
      <c r="B61" s="1106"/>
      <c r="C61" s="156"/>
      <c r="D61" s="1115"/>
      <c r="E61" s="157"/>
      <c r="F61" s="157"/>
      <c r="H61" s="1"/>
      <c r="I61" s="1"/>
      <c r="K61" s="324"/>
    </row>
  </sheetData>
  <sheetProtection algorithmName="SHA-512" hashValue="SKLwjv55kXCm7zbzHpWvrwrMSN2hkHriGfxlYJ3l5r5Fwbb1RzPkTByUOYY08dck0D2/wNZBuvex8ZSTEk4bgQ==" saltValue="8cn1uCi9Qkymi05P1ivqCA==" spinCount="100000" sheet="1" objects="1" scenarios="1" selectLockedCells="1"/>
  <pageMargins left="0.78740157480314965" right="0.59055118110236227" top="0.86614173228346458" bottom="1.0629921259842521"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3.xml><?xml version="1.0" encoding="utf-8"?>
<worksheet xmlns="http://schemas.openxmlformats.org/spreadsheetml/2006/main" xmlns:r="http://schemas.openxmlformats.org/officeDocument/2006/relationships">
  <sheetPr>
    <tabColor indexed="50"/>
  </sheetPr>
  <dimension ref="A1:V51"/>
  <sheetViews>
    <sheetView showZeros="0" view="pageBreakPreview" topLeftCell="A10" zoomScaleNormal="100" zoomScaleSheetLayoutView="100" workbookViewId="0">
      <selection activeCell="G1" sqref="G1"/>
    </sheetView>
  </sheetViews>
  <sheetFormatPr defaultColWidth="9.140625" defaultRowHeight="12.75"/>
  <cols>
    <col min="1" max="1" width="5.140625" style="19" customWidth="1"/>
    <col min="2" max="2" width="11" style="19" customWidth="1"/>
    <col min="3" max="3" width="45" style="20" customWidth="1"/>
    <col min="4" max="4" width="4.7109375" style="21" customWidth="1"/>
    <col min="5" max="5" width="9.5703125" style="228" customWidth="1"/>
    <col min="6" max="6" width="13.85546875" style="229" customWidth="1"/>
    <col min="7" max="16384" width="9.140625" style="66"/>
  </cols>
  <sheetData>
    <row r="1" spans="1:22" s="198" customFormat="1" ht="18">
      <c r="A1" s="191"/>
      <c r="B1" s="187" t="s">
        <v>48</v>
      </c>
      <c r="C1" s="187"/>
      <c r="D1" s="192"/>
      <c r="E1" s="193"/>
      <c r="F1" s="194"/>
      <c r="G1" s="195"/>
      <c r="H1" s="196"/>
      <c r="I1" s="196"/>
      <c r="J1" s="196"/>
      <c r="K1" s="196"/>
      <c r="L1" s="196"/>
      <c r="M1" s="197"/>
      <c r="N1" s="197"/>
      <c r="O1" s="197"/>
      <c r="P1" s="197"/>
      <c r="Q1" s="197"/>
      <c r="R1" s="197"/>
      <c r="S1" s="197"/>
      <c r="T1" s="197"/>
      <c r="U1" s="197"/>
      <c r="V1" s="197"/>
    </row>
    <row r="2" spans="1:22" s="198" customFormat="1" ht="15.75" customHeight="1">
      <c r="A2" s="199"/>
      <c r="B2" s="199"/>
      <c r="C2" s="17"/>
      <c r="D2" s="200"/>
      <c r="E2" s="201"/>
      <c r="F2" s="16"/>
      <c r="G2" s="195"/>
      <c r="H2" s="196"/>
      <c r="I2" s="196"/>
      <c r="J2" s="196"/>
      <c r="K2" s="196"/>
      <c r="L2" s="196"/>
      <c r="M2" s="197"/>
      <c r="N2" s="197"/>
      <c r="O2" s="197"/>
      <c r="P2" s="197"/>
      <c r="Q2" s="197"/>
      <c r="R2" s="197"/>
      <c r="S2" s="197"/>
      <c r="T2" s="197"/>
      <c r="U2" s="197"/>
      <c r="V2" s="197"/>
    </row>
    <row r="3" spans="1:22" s="198" customFormat="1">
      <c r="A3" s="12"/>
      <c r="B3" s="12"/>
      <c r="C3" s="12"/>
      <c r="D3" s="12"/>
      <c r="E3" s="12"/>
      <c r="F3" s="12"/>
      <c r="G3" s="195"/>
      <c r="H3" s="196"/>
      <c r="I3" s="196"/>
      <c r="J3" s="196"/>
      <c r="K3" s="196"/>
      <c r="L3" s="196"/>
      <c r="M3" s="197"/>
      <c r="N3" s="197"/>
      <c r="O3" s="197"/>
      <c r="P3" s="197"/>
      <c r="Q3" s="197"/>
      <c r="R3" s="197"/>
      <c r="S3" s="197"/>
      <c r="T3" s="197"/>
      <c r="U3" s="197"/>
      <c r="V3" s="197"/>
    </row>
    <row r="4" spans="1:22" ht="15">
      <c r="A4" s="202"/>
      <c r="B4" s="12" t="s">
        <v>43</v>
      </c>
      <c r="C4" s="12" t="str">
        <f>+'spremni list'!C11</f>
        <v>Psihiatrična bolnišnica Begunje</v>
      </c>
      <c r="D4" s="203"/>
      <c r="E4" s="204"/>
      <c r="F4" s="205"/>
    </row>
    <row r="5" spans="1:22" ht="15">
      <c r="A5" s="202"/>
      <c r="B5" s="12"/>
      <c r="C5" s="12" t="str">
        <f>+'spremni list'!C12</f>
        <v>Begunje na Gorenjskem 55</v>
      </c>
      <c r="D5" s="203"/>
      <c r="E5" s="204"/>
      <c r="F5" s="205"/>
    </row>
    <row r="6" spans="1:22" s="209" customFormat="1" ht="14.25">
      <c r="A6" s="202"/>
      <c r="B6" s="12"/>
      <c r="C6" s="12" t="str">
        <f>+'spremni list'!C13</f>
        <v>4275 Begunje na Gorenjskem</v>
      </c>
      <c r="D6" s="203"/>
      <c r="E6" s="204"/>
      <c r="F6" s="17"/>
      <c r="G6" s="206"/>
      <c r="H6" s="207"/>
      <c r="I6" s="207"/>
      <c r="J6" s="207"/>
      <c r="K6" s="207"/>
      <c r="L6" s="207"/>
      <c r="M6" s="197"/>
      <c r="N6" s="208"/>
      <c r="O6" s="208"/>
      <c r="P6" s="208"/>
      <c r="Q6" s="208"/>
      <c r="R6" s="208"/>
      <c r="S6" s="208"/>
      <c r="T6" s="208"/>
      <c r="U6" s="208"/>
      <c r="V6" s="208"/>
    </row>
    <row r="7" spans="1:22" s="209" customFormat="1" ht="14.25">
      <c r="A7" s="202"/>
      <c r="B7" s="202"/>
      <c r="C7" s="210"/>
      <c r="D7" s="203"/>
      <c r="E7" s="204"/>
      <c r="F7" s="17"/>
      <c r="G7" s="206"/>
      <c r="H7" s="207"/>
      <c r="I7" s="207"/>
      <c r="J7" s="207"/>
      <c r="K7" s="207"/>
      <c r="L7" s="207"/>
      <c r="M7" s="197"/>
      <c r="N7" s="208"/>
      <c r="O7" s="208"/>
      <c r="P7" s="208"/>
      <c r="Q7" s="208"/>
      <c r="R7" s="208"/>
      <c r="S7" s="208"/>
      <c r="T7" s="208"/>
      <c r="U7" s="208"/>
      <c r="V7" s="208"/>
    </row>
    <row r="8" spans="1:22" s="209" customFormat="1" ht="15">
      <c r="A8" s="202"/>
      <c r="B8" s="202" t="s">
        <v>49</v>
      </c>
      <c r="C8" s="12" t="str">
        <f>+C4</f>
        <v>Psihiatrična bolnišnica Begunje</v>
      </c>
      <c r="D8" s="203"/>
      <c r="E8" s="204"/>
      <c r="F8" s="205"/>
      <c r="G8" s="206"/>
      <c r="H8" s="207"/>
      <c r="I8" s="207"/>
      <c r="J8" s="207"/>
      <c r="K8" s="207"/>
      <c r="L8" s="207"/>
      <c r="M8" s="197"/>
      <c r="N8" s="208"/>
      <c r="O8" s="208"/>
      <c r="P8" s="208"/>
      <c r="Q8" s="208"/>
      <c r="R8" s="208"/>
      <c r="S8" s="208"/>
      <c r="T8" s="208"/>
      <c r="U8" s="208"/>
      <c r="V8" s="208"/>
    </row>
    <row r="9" spans="1:22" s="209" customFormat="1" ht="15">
      <c r="A9" s="202"/>
      <c r="B9" s="202"/>
      <c r="C9" s="12" t="str">
        <f>+C5</f>
        <v>Begunje na Gorenjskem 55</v>
      </c>
      <c r="D9" s="203"/>
      <c r="E9" s="204"/>
      <c r="F9" s="205"/>
      <c r="G9" s="206"/>
      <c r="H9" s="207"/>
      <c r="I9" s="207"/>
      <c r="J9" s="207"/>
      <c r="K9" s="207"/>
      <c r="L9" s="207"/>
      <c r="M9" s="197"/>
      <c r="N9" s="208"/>
      <c r="O9" s="208"/>
      <c r="P9" s="208"/>
      <c r="Q9" s="208"/>
      <c r="R9" s="208"/>
      <c r="S9" s="208"/>
      <c r="T9" s="208"/>
      <c r="U9" s="208"/>
      <c r="V9" s="208"/>
    </row>
    <row r="10" spans="1:22" s="209" customFormat="1" ht="14.25">
      <c r="A10" s="202"/>
      <c r="B10" s="202"/>
      <c r="C10" s="12" t="str">
        <f>+C6</f>
        <v>4275 Begunje na Gorenjskem</v>
      </c>
      <c r="D10" s="203"/>
      <c r="E10" s="204"/>
      <c r="F10" s="17"/>
      <c r="G10" s="206"/>
      <c r="H10" s="207"/>
      <c r="I10" s="207"/>
      <c r="J10" s="207"/>
      <c r="K10" s="207"/>
      <c r="L10" s="207"/>
      <c r="M10" s="197"/>
      <c r="N10" s="208"/>
      <c r="O10" s="208"/>
      <c r="P10" s="208"/>
      <c r="Q10" s="208"/>
      <c r="R10" s="208"/>
      <c r="S10" s="208"/>
      <c r="T10" s="208"/>
      <c r="U10" s="208"/>
      <c r="V10" s="208"/>
    </row>
    <row r="11" spans="1:22" s="209" customFormat="1" ht="14.25">
      <c r="A11" s="202"/>
      <c r="B11" s="202"/>
      <c r="C11" s="210"/>
      <c r="D11" s="203"/>
      <c r="E11" s="204"/>
      <c r="F11" s="17"/>
      <c r="G11" s="206"/>
      <c r="H11" s="207"/>
      <c r="I11" s="207"/>
      <c r="J11" s="207"/>
      <c r="K11" s="207"/>
      <c r="L11" s="207"/>
      <c r="M11" s="197"/>
      <c r="N11" s="208"/>
      <c r="O11" s="208"/>
      <c r="P11" s="208"/>
      <c r="Q11" s="208"/>
      <c r="R11" s="208"/>
      <c r="S11" s="208"/>
      <c r="T11" s="208"/>
      <c r="U11" s="208"/>
      <c r="V11" s="208"/>
    </row>
    <row r="12" spans="1:22" s="209" customFormat="1">
      <c r="A12" s="211"/>
      <c r="B12" s="211"/>
      <c r="C12" s="212"/>
      <c r="D12" s="211"/>
      <c r="E12" s="213"/>
      <c r="F12" s="211"/>
      <c r="G12" s="206"/>
      <c r="H12" s="207"/>
      <c r="I12" s="207"/>
      <c r="J12" s="207"/>
      <c r="K12" s="207"/>
      <c r="L12" s="207"/>
      <c r="M12" s="197"/>
      <c r="N12" s="208"/>
      <c r="O12" s="208"/>
      <c r="P12" s="208"/>
      <c r="Q12" s="208"/>
      <c r="R12" s="208"/>
      <c r="S12" s="208"/>
      <c r="T12" s="208"/>
      <c r="U12" s="208"/>
      <c r="V12" s="208"/>
    </row>
    <row r="13" spans="1:22" s="209" customFormat="1" ht="26.25" customHeight="1">
      <c r="A13" s="202"/>
      <c r="B13" s="214" t="s">
        <v>7</v>
      </c>
      <c r="C13" s="1163" t="s">
        <v>192</v>
      </c>
      <c r="D13" s="1164"/>
      <c r="E13" s="1164"/>
      <c r="F13" s="1164"/>
      <c r="G13" s="206"/>
      <c r="H13" s="207"/>
      <c r="I13" s="207"/>
      <c r="J13" s="207"/>
      <c r="K13" s="207"/>
      <c r="L13" s="207"/>
      <c r="M13" s="197"/>
      <c r="N13" s="208"/>
      <c r="O13" s="208"/>
      <c r="P13" s="208"/>
      <c r="Q13" s="208"/>
      <c r="R13" s="208"/>
      <c r="S13" s="208"/>
      <c r="T13" s="208"/>
      <c r="U13" s="208"/>
      <c r="V13" s="208"/>
    </row>
    <row r="14" spans="1:22" s="217" customFormat="1" ht="15.75">
      <c r="A14" s="211"/>
      <c r="B14" s="211"/>
      <c r="C14" s="85"/>
      <c r="D14" s="215"/>
      <c r="E14" s="216"/>
      <c r="F14" s="215"/>
    </row>
    <row r="15" spans="1:22" ht="15">
      <c r="A15" s="211"/>
      <c r="B15" s="211"/>
      <c r="C15" s="212"/>
      <c r="D15" s="211"/>
      <c r="E15" s="218"/>
      <c r="F15" s="211"/>
    </row>
    <row r="16" spans="1:22">
      <c r="A16" s="211"/>
      <c r="B16" s="12" t="s">
        <v>44</v>
      </c>
      <c r="C16" s="12" t="s">
        <v>197</v>
      </c>
      <c r="D16" s="211"/>
      <c r="E16" s="213"/>
      <c r="F16" s="211"/>
    </row>
    <row r="17" spans="1:9">
      <c r="A17" s="211"/>
      <c r="B17" s="211"/>
      <c r="C17" s="212"/>
      <c r="D17" s="211"/>
      <c r="E17" s="213"/>
      <c r="F17" s="211"/>
    </row>
    <row r="18" spans="1:9" ht="14.25">
      <c r="A18" s="202"/>
      <c r="B18" s="202"/>
      <c r="C18" s="210"/>
      <c r="D18" s="203"/>
      <c r="E18" s="219"/>
      <c r="F18" s="220"/>
      <c r="G18" s="221"/>
      <c r="H18" s="222"/>
      <c r="I18" s="222"/>
    </row>
    <row r="19" spans="1:9">
      <c r="A19" s="210"/>
      <c r="B19" s="210"/>
      <c r="C19" s="223"/>
      <c r="D19" s="223"/>
      <c r="E19" s="224"/>
      <c r="F19" s="225"/>
      <c r="G19" s="221"/>
      <c r="H19" s="222"/>
      <c r="I19" s="222"/>
    </row>
    <row r="20" spans="1:9">
      <c r="A20" s="210"/>
      <c r="B20" s="210"/>
      <c r="C20" s="226" t="s">
        <v>38</v>
      </c>
      <c r="D20" s="223"/>
      <c r="E20" s="224"/>
      <c r="F20" s="225"/>
      <c r="G20" s="221"/>
      <c r="H20" s="222"/>
      <c r="I20" s="222"/>
    </row>
    <row r="21" spans="1:9">
      <c r="A21" s="210"/>
      <c r="B21" s="210"/>
      <c r="C21" s="226"/>
      <c r="D21" s="223"/>
      <c r="E21" s="224"/>
      <c r="F21" s="225"/>
      <c r="G21" s="221"/>
      <c r="H21" s="222"/>
      <c r="I21" s="222"/>
    </row>
    <row r="22" spans="1:9">
      <c r="A22" s="12"/>
      <c r="B22" s="12"/>
      <c r="C22" s="12" t="s">
        <v>50</v>
      </c>
      <c r="D22" s="85"/>
      <c r="E22" s="85"/>
      <c r="F22" s="85"/>
    </row>
    <row r="23" spans="1:9" ht="25.5" customHeight="1">
      <c r="A23" s="346"/>
      <c r="B23" s="346"/>
      <c r="C23" s="1174" t="s">
        <v>521</v>
      </c>
      <c r="D23" s="1173"/>
      <c r="E23" s="1173"/>
      <c r="F23" s="1173"/>
    </row>
    <row r="24" spans="1:9">
      <c r="A24" s="346"/>
      <c r="B24" s="346"/>
      <c r="C24" s="1173" t="s">
        <v>522</v>
      </c>
      <c r="D24" s="1173"/>
      <c r="E24" s="1173"/>
      <c r="F24" s="1173"/>
    </row>
    <row r="25" spans="1:9">
      <c r="A25" s="346"/>
      <c r="B25" s="346"/>
      <c r="C25" s="1173" t="s">
        <v>523</v>
      </c>
      <c r="D25" s="1173"/>
      <c r="E25" s="1173"/>
      <c r="F25" s="1173"/>
    </row>
    <row r="26" spans="1:9">
      <c r="A26" s="199"/>
      <c r="B26" s="199"/>
      <c r="C26" s="1166" t="s">
        <v>51</v>
      </c>
      <c r="D26" s="1166"/>
      <c r="E26" s="1166"/>
      <c r="F26" s="1166"/>
    </row>
    <row r="27" spans="1:9">
      <c r="A27" s="199"/>
      <c r="B27" s="199"/>
      <c r="C27" s="1166" t="s">
        <v>34</v>
      </c>
      <c r="D27" s="1166"/>
      <c r="E27" s="1166"/>
      <c r="F27" s="1166"/>
    </row>
    <row r="28" spans="1:9" ht="14.25" customHeight="1">
      <c r="A28" s="199"/>
      <c r="B28" s="199"/>
      <c r="C28" s="1171" t="s">
        <v>52</v>
      </c>
      <c r="D28" s="1171"/>
      <c r="E28" s="1171"/>
      <c r="F28" s="1171"/>
    </row>
    <row r="29" spans="1:9">
      <c r="A29" s="199"/>
      <c r="B29" s="199"/>
      <c r="C29" s="1166" t="s">
        <v>53</v>
      </c>
      <c r="D29" s="1166"/>
      <c r="E29" s="1166"/>
      <c r="F29" s="1166"/>
    </row>
    <row r="30" spans="1:9">
      <c r="C30" s="1172" t="s">
        <v>35</v>
      </c>
      <c r="D30" s="1172"/>
      <c r="E30" s="1172"/>
      <c r="F30" s="1172"/>
    </row>
    <row r="31" spans="1:9">
      <c r="C31" s="1166" t="s">
        <v>54</v>
      </c>
      <c r="D31" s="1166"/>
      <c r="E31" s="1166"/>
      <c r="F31" s="1166"/>
    </row>
    <row r="32" spans="1:9">
      <c r="C32" s="1166" t="s">
        <v>22</v>
      </c>
      <c r="D32" s="1166"/>
      <c r="E32" s="1166"/>
      <c r="F32" s="1166"/>
    </row>
    <row r="33" spans="3:6">
      <c r="C33" s="1166" t="s">
        <v>23</v>
      </c>
      <c r="D33" s="1166"/>
      <c r="E33" s="1166"/>
      <c r="F33" s="1166"/>
    </row>
    <row r="34" spans="3:6">
      <c r="C34" s="1166" t="s">
        <v>55</v>
      </c>
      <c r="D34" s="1166"/>
      <c r="E34" s="1166"/>
      <c r="F34" s="1166"/>
    </row>
    <row r="35" spans="3:6" ht="54" customHeight="1">
      <c r="C35" s="1167" t="s">
        <v>56</v>
      </c>
      <c r="D35" s="1168"/>
      <c r="E35" s="1168"/>
      <c r="F35" s="1168"/>
    </row>
    <row r="36" spans="3:6" ht="39" customHeight="1">
      <c r="C36" s="1169" t="s">
        <v>57</v>
      </c>
      <c r="D36" s="1169"/>
      <c r="E36" s="1169"/>
      <c r="F36" s="1169"/>
    </row>
    <row r="37" spans="3:6" ht="27" customHeight="1">
      <c r="C37" s="1165" t="s">
        <v>58</v>
      </c>
      <c r="D37" s="1170"/>
      <c r="E37" s="1170"/>
      <c r="F37" s="1170"/>
    </row>
    <row r="38" spans="3:6" ht="14.25" customHeight="1">
      <c r="C38" s="1165" t="s">
        <v>59</v>
      </c>
      <c r="D38" s="1170"/>
      <c r="E38" s="1170"/>
      <c r="F38" s="1170"/>
    </row>
    <row r="39" spans="3:6" ht="27" customHeight="1">
      <c r="C39" s="1165" t="s">
        <v>60</v>
      </c>
      <c r="D39" s="1170"/>
      <c r="E39" s="1170"/>
      <c r="F39" s="1170"/>
    </row>
    <row r="40" spans="3:6" ht="25.5" customHeight="1">
      <c r="C40" s="1165" t="s">
        <v>61</v>
      </c>
      <c r="D40" s="1165"/>
      <c r="E40" s="1165"/>
      <c r="F40" s="1165"/>
    </row>
    <row r="43" spans="3:6" ht="15">
      <c r="C43" s="227"/>
    </row>
    <row r="44" spans="3:6" ht="15">
      <c r="C44" s="227"/>
    </row>
    <row r="45" spans="3:6" ht="15">
      <c r="C45" s="227"/>
    </row>
    <row r="46" spans="3:6" ht="14.25">
      <c r="C46" s="230"/>
    </row>
    <row r="47" spans="3:6" ht="14.25">
      <c r="C47" s="230"/>
    </row>
    <row r="48" spans="3:6" ht="14.25">
      <c r="C48" s="230"/>
    </row>
    <row r="49" spans="3:3" ht="14.25">
      <c r="C49" s="230"/>
    </row>
    <row r="50" spans="3:3" ht="14.25">
      <c r="C50" s="230"/>
    </row>
    <row r="51" spans="3:3" ht="15">
      <c r="C51" s="227"/>
    </row>
  </sheetData>
  <sheetProtection algorithmName="SHA-512" hashValue="dmNw7HGK2XrOQ9EgcT11OPxczm1llhrOeq1t2TJ4vOAAHBM7zurKQiZ7WDtGs8PzhB7OjRh9ObuGrANMRzFF0Q==" saltValue="4CFOpYpvoEl7+7r6AdFKpw==" spinCount="100000" sheet="1" objects="1" scenarios="1" selectLockedCells="1"/>
  <mergeCells count="19">
    <mergeCell ref="C13:F13"/>
    <mergeCell ref="C36:F36"/>
    <mergeCell ref="C37:F37"/>
    <mergeCell ref="C38:F38"/>
    <mergeCell ref="C39:F39"/>
    <mergeCell ref="C26:F26"/>
    <mergeCell ref="C27:F27"/>
    <mergeCell ref="C28:F28"/>
    <mergeCell ref="C29:F29"/>
    <mergeCell ref="C30:F30"/>
    <mergeCell ref="C25:F25"/>
    <mergeCell ref="C24:F24"/>
    <mergeCell ref="C23:F23"/>
    <mergeCell ref="C40:F40"/>
    <mergeCell ref="C31:F31"/>
    <mergeCell ref="C32:F32"/>
    <mergeCell ref="C33:F33"/>
    <mergeCell ref="C34:F34"/>
    <mergeCell ref="C35:F35"/>
  </mergeCells>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30.xml><?xml version="1.0" encoding="utf-8"?>
<worksheet xmlns="http://schemas.openxmlformats.org/spreadsheetml/2006/main" xmlns:r="http://schemas.openxmlformats.org/officeDocument/2006/relationships">
  <sheetPr>
    <tabColor theme="3" tint="0.39997558519241921"/>
  </sheetPr>
  <dimension ref="A1:V92"/>
  <sheetViews>
    <sheetView showZeros="0" tabSelected="1" view="pageBreakPreview" topLeftCell="A19" zoomScaleNormal="100" zoomScaleSheetLayoutView="100" workbookViewId="0">
      <selection activeCell="E31" sqref="E31"/>
    </sheetView>
  </sheetViews>
  <sheetFormatPr defaultRowHeight="12.75"/>
  <cols>
    <col min="1" max="1" width="5.85546875" style="1144" customWidth="1"/>
    <col min="2" max="2" width="47" style="1145" customWidth="1"/>
    <col min="3" max="3" width="6" style="584" bestFit="1" customWidth="1"/>
    <col min="4" max="4" width="8.140625" style="1146" customWidth="1"/>
    <col min="5" max="5" width="12" style="585" customWidth="1"/>
    <col min="6" max="6" width="13.28515625" style="585" customWidth="1"/>
    <col min="7" max="9" width="9.140625" style="436"/>
    <col min="10" max="10" width="9.140625" style="1147"/>
    <col min="11" max="256" width="9.140625" style="436"/>
    <col min="257" max="257" width="5.85546875" style="436" customWidth="1"/>
    <col min="258" max="258" width="47" style="436" customWidth="1"/>
    <col min="259" max="259" width="6" style="436" bestFit="1" customWidth="1"/>
    <col min="260" max="260" width="8.140625" style="436" customWidth="1"/>
    <col min="261" max="261" width="9.42578125" style="436" customWidth="1"/>
    <col min="262" max="262" width="13.28515625" style="436" customWidth="1"/>
    <col min="263" max="512" width="9.140625" style="436"/>
    <col min="513" max="513" width="5.85546875" style="436" customWidth="1"/>
    <col min="514" max="514" width="47" style="436" customWidth="1"/>
    <col min="515" max="515" width="6" style="436" bestFit="1" customWidth="1"/>
    <col min="516" max="516" width="8.140625" style="436" customWidth="1"/>
    <col min="517" max="517" width="9.42578125" style="436" customWidth="1"/>
    <col min="518" max="518" width="13.28515625" style="436" customWidth="1"/>
    <col min="519" max="768" width="9.140625" style="436"/>
    <col min="769" max="769" width="5.85546875" style="436" customWidth="1"/>
    <col min="770" max="770" width="47" style="436" customWidth="1"/>
    <col min="771" max="771" width="6" style="436" bestFit="1" customWidth="1"/>
    <col min="772" max="772" width="8.140625" style="436" customWidth="1"/>
    <col min="773" max="773" width="9.42578125" style="436" customWidth="1"/>
    <col min="774" max="774" width="13.28515625" style="436" customWidth="1"/>
    <col min="775" max="1024" width="9.140625" style="436"/>
    <col min="1025" max="1025" width="5.85546875" style="436" customWidth="1"/>
    <col min="1026" max="1026" width="47" style="436" customWidth="1"/>
    <col min="1027" max="1027" width="6" style="436" bestFit="1" customWidth="1"/>
    <col min="1028" max="1028" width="8.140625" style="436" customWidth="1"/>
    <col min="1029" max="1029" width="9.42578125" style="436" customWidth="1"/>
    <col min="1030" max="1030" width="13.28515625" style="436" customWidth="1"/>
    <col min="1031" max="1280" width="9.140625" style="436"/>
    <col min="1281" max="1281" width="5.85546875" style="436" customWidth="1"/>
    <col min="1282" max="1282" width="47" style="436" customWidth="1"/>
    <col min="1283" max="1283" width="6" style="436" bestFit="1" customWidth="1"/>
    <col min="1284" max="1284" width="8.140625" style="436" customWidth="1"/>
    <col min="1285" max="1285" width="9.42578125" style="436" customWidth="1"/>
    <col min="1286" max="1286" width="13.28515625" style="436" customWidth="1"/>
    <col min="1287" max="1536" width="9.140625" style="436"/>
    <col min="1537" max="1537" width="5.85546875" style="436" customWidth="1"/>
    <col min="1538" max="1538" width="47" style="436" customWidth="1"/>
    <col min="1539" max="1539" width="6" style="436" bestFit="1" customWidth="1"/>
    <col min="1540" max="1540" width="8.140625" style="436" customWidth="1"/>
    <col min="1541" max="1541" width="9.42578125" style="436" customWidth="1"/>
    <col min="1542" max="1542" width="13.28515625" style="436" customWidth="1"/>
    <col min="1543" max="1792" width="9.140625" style="436"/>
    <col min="1793" max="1793" width="5.85546875" style="436" customWidth="1"/>
    <col min="1794" max="1794" width="47" style="436" customWidth="1"/>
    <col min="1795" max="1795" width="6" style="436" bestFit="1" customWidth="1"/>
    <col min="1796" max="1796" width="8.140625" style="436" customWidth="1"/>
    <col min="1797" max="1797" width="9.42578125" style="436" customWidth="1"/>
    <col min="1798" max="1798" width="13.28515625" style="436" customWidth="1"/>
    <col min="1799" max="2048" width="9.140625" style="436"/>
    <col min="2049" max="2049" width="5.85546875" style="436" customWidth="1"/>
    <col min="2050" max="2050" width="47" style="436" customWidth="1"/>
    <col min="2051" max="2051" width="6" style="436" bestFit="1" customWidth="1"/>
    <col min="2052" max="2052" width="8.140625" style="436" customWidth="1"/>
    <col min="2053" max="2053" width="9.42578125" style="436" customWidth="1"/>
    <col min="2054" max="2054" width="13.28515625" style="436" customWidth="1"/>
    <col min="2055" max="2304" width="9.140625" style="436"/>
    <col min="2305" max="2305" width="5.85546875" style="436" customWidth="1"/>
    <col min="2306" max="2306" width="47" style="436" customWidth="1"/>
    <col min="2307" max="2307" width="6" style="436" bestFit="1" customWidth="1"/>
    <col min="2308" max="2308" width="8.140625" style="436" customWidth="1"/>
    <col min="2309" max="2309" width="9.42578125" style="436" customWidth="1"/>
    <col min="2310" max="2310" width="13.28515625" style="436" customWidth="1"/>
    <col min="2311" max="2560" width="9.140625" style="436"/>
    <col min="2561" max="2561" width="5.85546875" style="436" customWidth="1"/>
    <col min="2562" max="2562" width="47" style="436" customWidth="1"/>
    <col min="2563" max="2563" width="6" style="436" bestFit="1" customWidth="1"/>
    <col min="2564" max="2564" width="8.140625" style="436" customWidth="1"/>
    <col min="2565" max="2565" width="9.42578125" style="436" customWidth="1"/>
    <col min="2566" max="2566" width="13.28515625" style="436" customWidth="1"/>
    <col min="2567" max="2816" width="9.140625" style="436"/>
    <col min="2817" max="2817" width="5.85546875" style="436" customWidth="1"/>
    <col min="2818" max="2818" width="47" style="436" customWidth="1"/>
    <col min="2819" max="2819" width="6" style="436" bestFit="1" customWidth="1"/>
    <col min="2820" max="2820" width="8.140625" style="436" customWidth="1"/>
    <col min="2821" max="2821" width="9.42578125" style="436" customWidth="1"/>
    <col min="2822" max="2822" width="13.28515625" style="436" customWidth="1"/>
    <col min="2823" max="3072" width="9.140625" style="436"/>
    <col min="3073" max="3073" width="5.85546875" style="436" customWidth="1"/>
    <col min="3074" max="3074" width="47" style="436" customWidth="1"/>
    <col min="3075" max="3075" width="6" style="436" bestFit="1" customWidth="1"/>
    <col min="3076" max="3076" width="8.140625" style="436" customWidth="1"/>
    <col min="3077" max="3077" width="9.42578125" style="436" customWidth="1"/>
    <col min="3078" max="3078" width="13.28515625" style="436" customWidth="1"/>
    <col min="3079" max="3328" width="9.140625" style="436"/>
    <col min="3329" max="3329" width="5.85546875" style="436" customWidth="1"/>
    <col min="3330" max="3330" width="47" style="436" customWidth="1"/>
    <col min="3331" max="3331" width="6" style="436" bestFit="1" customWidth="1"/>
    <col min="3332" max="3332" width="8.140625" style="436" customWidth="1"/>
    <col min="3333" max="3333" width="9.42578125" style="436" customWidth="1"/>
    <col min="3334" max="3334" width="13.28515625" style="436" customWidth="1"/>
    <col min="3335" max="3584" width="9.140625" style="436"/>
    <col min="3585" max="3585" width="5.85546875" style="436" customWidth="1"/>
    <col min="3586" max="3586" width="47" style="436" customWidth="1"/>
    <col min="3587" max="3587" width="6" style="436" bestFit="1" customWidth="1"/>
    <col min="3588" max="3588" width="8.140625" style="436" customWidth="1"/>
    <col min="3589" max="3589" width="9.42578125" style="436" customWidth="1"/>
    <col min="3590" max="3590" width="13.28515625" style="436" customWidth="1"/>
    <col min="3591" max="3840" width="9.140625" style="436"/>
    <col min="3841" max="3841" width="5.85546875" style="436" customWidth="1"/>
    <col min="3842" max="3842" width="47" style="436" customWidth="1"/>
    <col min="3843" max="3843" width="6" style="436" bestFit="1" customWidth="1"/>
    <col min="3844" max="3844" width="8.140625" style="436" customWidth="1"/>
    <col min="3845" max="3845" width="9.42578125" style="436" customWidth="1"/>
    <col min="3846" max="3846" width="13.28515625" style="436" customWidth="1"/>
    <col min="3847" max="4096" width="9.140625" style="436"/>
    <col min="4097" max="4097" width="5.85546875" style="436" customWidth="1"/>
    <col min="4098" max="4098" width="47" style="436" customWidth="1"/>
    <col min="4099" max="4099" width="6" style="436" bestFit="1" customWidth="1"/>
    <col min="4100" max="4100" width="8.140625" style="436" customWidth="1"/>
    <col min="4101" max="4101" width="9.42578125" style="436" customWidth="1"/>
    <col min="4102" max="4102" width="13.28515625" style="436" customWidth="1"/>
    <col min="4103" max="4352" width="9.140625" style="436"/>
    <col min="4353" max="4353" width="5.85546875" style="436" customWidth="1"/>
    <col min="4354" max="4354" width="47" style="436" customWidth="1"/>
    <col min="4355" max="4355" width="6" style="436" bestFit="1" customWidth="1"/>
    <col min="4356" max="4356" width="8.140625" style="436" customWidth="1"/>
    <col min="4357" max="4357" width="9.42578125" style="436" customWidth="1"/>
    <col min="4358" max="4358" width="13.28515625" style="436" customWidth="1"/>
    <col min="4359" max="4608" width="9.140625" style="436"/>
    <col min="4609" max="4609" width="5.85546875" style="436" customWidth="1"/>
    <col min="4610" max="4610" width="47" style="436" customWidth="1"/>
    <col min="4611" max="4611" width="6" style="436" bestFit="1" customWidth="1"/>
    <col min="4612" max="4612" width="8.140625" style="436" customWidth="1"/>
    <col min="4613" max="4613" width="9.42578125" style="436" customWidth="1"/>
    <col min="4614" max="4614" width="13.28515625" style="436" customWidth="1"/>
    <col min="4615" max="4864" width="9.140625" style="436"/>
    <col min="4865" max="4865" width="5.85546875" style="436" customWidth="1"/>
    <col min="4866" max="4866" width="47" style="436" customWidth="1"/>
    <col min="4867" max="4867" width="6" style="436" bestFit="1" customWidth="1"/>
    <col min="4868" max="4868" width="8.140625" style="436" customWidth="1"/>
    <col min="4869" max="4869" width="9.42578125" style="436" customWidth="1"/>
    <col min="4870" max="4870" width="13.28515625" style="436" customWidth="1"/>
    <col min="4871" max="5120" width="9.140625" style="436"/>
    <col min="5121" max="5121" width="5.85546875" style="436" customWidth="1"/>
    <col min="5122" max="5122" width="47" style="436" customWidth="1"/>
    <col min="5123" max="5123" width="6" style="436" bestFit="1" customWidth="1"/>
    <col min="5124" max="5124" width="8.140625" style="436" customWidth="1"/>
    <col min="5125" max="5125" width="9.42578125" style="436" customWidth="1"/>
    <col min="5126" max="5126" width="13.28515625" style="436" customWidth="1"/>
    <col min="5127" max="5376" width="9.140625" style="436"/>
    <col min="5377" max="5377" width="5.85546875" style="436" customWidth="1"/>
    <col min="5378" max="5378" width="47" style="436" customWidth="1"/>
    <col min="5379" max="5379" width="6" style="436" bestFit="1" customWidth="1"/>
    <col min="5380" max="5380" width="8.140625" style="436" customWidth="1"/>
    <col min="5381" max="5381" width="9.42578125" style="436" customWidth="1"/>
    <col min="5382" max="5382" width="13.28515625" style="436" customWidth="1"/>
    <col min="5383" max="5632" width="9.140625" style="436"/>
    <col min="5633" max="5633" width="5.85546875" style="436" customWidth="1"/>
    <col min="5634" max="5634" width="47" style="436" customWidth="1"/>
    <col min="5635" max="5635" width="6" style="436" bestFit="1" customWidth="1"/>
    <col min="5636" max="5636" width="8.140625" style="436" customWidth="1"/>
    <col min="5637" max="5637" width="9.42578125" style="436" customWidth="1"/>
    <col min="5638" max="5638" width="13.28515625" style="436" customWidth="1"/>
    <col min="5639" max="5888" width="9.140625" style="436"/>
    <col min="5889" max="5889" width="5.85546875" style="436" customWidth="1"/>
    <col min="5890" max="5890" width="47" style="436" customWidth="1"/>
    <col min="5891" max="5891" width="6" style="436" bestFit="1" customWidth="1"/>
    <col min="5892" max="5892" width="8.140625" style="436" customWidth="1"/>
    <col min="5893" max="5893" width="9.42578125" style="436" customWidth="1"/>
    <col min="5894" max="5894" width="13.28515625" style="436" customWidth="1"/>
    <col min="5895" max="6144" width="9.140625" style="436"/>
    <col min="6145" max="6145" width="5.85546875" style="436" customWidth="1"/>
    <col min="6146" max="6146" width="47" style="436" customWidth="1"/>
    <col min="6147" max="6147" width="6" style="436" bestFit="1" customWidth="1"/>
    <col min="6148" max="6148" width="8.140625" style="436" customWidth="1"/>
    <col min="6149" max="6149" width="9.42578125" style="436" customWidth="1"/>
    <col min="6150" max="6150" width="13.28515625" style="436" customWidth="1"/>
    <col min="6151" max="6400" width="9.140625" style="436"/>
    <col min="6401" max="6401" width="5.85546875" style="436" customWidth="1"/>
    <col min="6402" max="6402" width="47" style="436" customWidth="1"/>
    <col min="6403" max="6403" width="6" style="436" bestFit="1" customWidth="1"/>
    <col min="6404" max="6404" width="8.140625" style="436" customWidth="1"/>
    <col min="6405" max="6405" width="9.42578125" style="436" customWidth="1"/>
    <col min="6406" max="6406" width="13.28515625" style="436" customWidth="1"/>
    <col min="6407" max="6656" width="9.140625" style="436"/>
    <col min="6657" max="6657" width="5.85546875" style="436" customWidth="1"/>
    <col min="6658" max="6658" width="47" style="436" customWidth="1"/>
    <col min="6659" max="6659" width="6" style="436" bestFit="1" customWidth="1"/>
    <col min="6660" max="6660" width="8.140625" style="436" customWidth="1"/>
    <col min="6661" max="6661" width="9.42578125" style="436" customWidth="1"/>
    <col min="6662" max="6662" width="13.28515625" style="436" customWidth="1"/>
    <col min="6663" max="6912" width="9.140625" style="436"/>
    <col min="6913" max="6913" width="5.85546875" style="436" customWidth="1"/>
    <col min="6914" max="6914" width="47" style="436" customWidth="1"/>
    <col min="6915" max="6915" width="6" style="436" bestFit="1" customWidth="1"/>
    <col min="6916" max="6916" width="8.140625" style="436" customWidth="1"/>
    <col min="6917" max="6917" width="9.42578125" style="436" customWidth="1"/>
    <col min="6918" max="6918" width="13.28515625" style="436" customWidth="1"/>
    <col min="6919" max="7168" width="9.140625" style="436"/>
    <col min="7169" max="7169" width="5.85546875" style="436" customWidth="1"/>
    <col min="7170" max="7170" width="47" style="436" customWidth="1"/>
    <col min="7171" max="7171" width="6" style="436" bestFit="1" customWidth="1"/>
    <col min="7172" max="7172" width="8.140625" style="436" customWidth="1"/>
    <col min="7173" max="7173" width="9.42578125" style="436" customWidth="1"/>
    <col min="7174" max="7174" width="13.28515625" style="436" customWidth="1"/>
    <col min="7175" max="7424" width="9.140625" style="436"/>
    <col min="7425" max="7425" width="5.85546875" style="436" customWidth="1"/>
    <col min="7426" max="7426" width="47" style="436" customWidth="1"/>
    <col min="7427" max="7427" width="6" style="436" bestFit="1" customWidth="1"/>
    <col min="7428" max="7428" width="8.140625" style="436" customWidth="1"/>
    <col min="7429" max="7429" width="9.42578125" style="436" customWidth="1"/>
    <col min="7430" max="7430" width="13.28515625" style="436" customWidth="1"/>
    <col min="7431" max="7680" width="9.140625" style="436"/>
    <col min="7681" max="7681" width="5.85546875" style="436" customWidth="1"/>
    <col min="7682" max="7682" width="47" style="436" customWidth="1"/>
    <col min="7683" max="7683" width="6" style="436" bestFit="1" customWidth="1"/>
    <col min="7684" max="7684" width="8.140625" style="436" customWidth="1"/>
    <col min="7685" max="7685" width="9.42578125" style="436" customWidth="1"/>
    <col min="7686" max="7686" width="13.28515625" style="436" customWidth="1"/>
    <col min="7687" max="7936" width="9.140625" style="436"/>
    <col min="7937" max="7937" width="5.85546875" style="436" customWidth="1"/>
    <col min="7938" max="7938" width="47" style="436" customWidth="1"/>
    <col min="7939" max="7939" width="6" style="436" bestFit="1" customWidth="1"/>
    <col min="7940" max="7940" width="8.140625" style="436" customWidth="1"/>
    <col min="7941" max="7941" width="9.42578125" style="436" customWidth="1"/>
    <col min="7942" max="7942" width="13.28515625" style="436" customWidth="1"/>
    <col min="7943" max="8192" width="9.140625" style="436"/>
    <col min="8193" max="8193" width="5.85546875" style="436" customWidth="1"/>
    <col min="8194" max="8194" width="47" style="436" customWidth="1"/>
    <col min="8195" max="8195" width="6" style="436" bestFit="1" customWidth="1"/>
    <col min="8196" max="8196" width="8.140625" style="436" customWidth="1"/>
    <col min="8197" max="8197" width="9.42578125" style="436" customWidth="1"/>
    <col min="8198" max="8198" width="13.28515625" style="436" customWidth="1"/>
    <col min="8199" max="8448" width="9.140625" style="436"/>
    <col min="8449" max="8449" width="5.85546875" style="436" customWidth="1"/>
    <col min="8450" max="8450" width="47" style="436" customWidth="1"/>
    <col min="8451" max="8451" width="6" style="436" bestFit="1" customWidth="1"/>
    <col min="8452" max="8452" width="8.140625" style="436" customWidth="1"/>
    <col min="8453" max="8453" width="9.42578125" style="436" customWidth="1"/>
    <col min="8454" max="8454" width="13.28515625" style="436" customWidth="1"/>
    <col min="8455" max="8704" width="9.140625" style="436"/>
    <col min="8705" max="8705" width="5.85546875" style="436" customWidth="1"/>
    <col min="8706" max="8706" width="47" style="436" customWidth="1"/>
    <col min="8707" max="8707" width="6" style="436" bestFit="1" customWidth="1"/>
    <col min="8708" max="8708" width="8.140625" style="436" customWidth="1"/>
    <col min="8709" max="8709" width="9.42578125" style="436" customWidth="1"/>
    <col min="8710" max="8710" width="13.28515625" style="436" customWidth="1"/>
    <col min="8711" max="8960" width="9.140625" style="436"/>
    <col min="8961" max="8961" width="5.85546875" style="436" customWidth="1"/>
    <col min="8962" max="8962" width="47" style="436" customWidth="1"/>
    <col min="8963" max="8963" width="6" style="436" bestFit="1" customWidth="1"/>
    <col min="8964" max="8964" width="8.140625" style="436" customWidth="1"/>
    <col min="8965" max="8965" width="9.42578125" style="436" customWidth="1"/>
    <col min="8966" max="8966" width="13.28515625" style="436" customWidth="1"/>
    <col min="8967" max="9216" width="9.140625" style="436"/>
    <col min="9217" max="9217" width="5.85546875" style="436" customWidth="1"/>
    <col min="9218" max="9218" width="47" style="436" customWidth="1"/>
    <col min="9219" max="9219" width="6" style="436" bestFit="1" customWidth="1"/>
    <col min="9220" max="9220" width="8.140625" style="436" customWidth="1"/>
    <col min="9221" max="9221" width="9.42578125" style="436" customWidth="1"/>
    <col min="9222" max="9222" width="13.28515625" style="436" customWidth="1"/>
    <col min="9223" max="9472" width="9.140625" style="436"/>
    <col min="9473" max="9473" width="5.85546875" style="436" customWidth="1"/>
    <col min="9474" max="9474" width="47" style="436" customWidth="1"/>
    <col min="9475" max="9475" width="6" style="436" bestFit="1" customWidth="1"/>
    <col min="9476" max="9476" width="8.140625" style="436" customWidth="1"/>
    <col min="9477" max="9477" width="9.42578125" style="436" customWidth="1"/>
    <col min="9478" max="9478" width="13.28515625" style="436" customWidth="1"/>
    <col min="9479" max="9728" width="9.140625" style="436"/>
    <col min="9729" max="9729" width="5.85546875" style="436" customWidth="1"/>
    <col min="9730" max="9730" width="47" style="436" customWidth="1"/>
    <col min="9731" max="9731" width="6" style="436" bestFit="1" customWidth="1"/>
    <col min="9732" max="9732" width="8.140625" style="436" customWidth="1"/>
    <col min="9733" max="9733" width="9.42578125" style="436" customWidth="1"/>
    <col min="9734" max="9734" width="13.28515625" style="436" customWidth="1"/>
    <col min="9735" max="9984" width="9.140625" style="436"/>
    <col min="9985" max="9985" width="5.85546875" style="436" customWidth="1"/>
    <col min="9986" max="9986" width="47" style="436" customWidth="1"/>
    <col min="9987" max="9987" width="6" style="436" bestFit="1" customWidth="1"/>
    <col min="9988" max="9988" width="8.140625" style="436" customWidth="1"/>
    <col min="9989" max="9989" width="9.42578125" style="436" customWidth="1"/>
    <col min="9990" max="9990" width="13.28515625" style="436" customWidth="1"/>
    <col min="9991" max="10240" width="9.140625" style="436"/>
    <col min="10241" max="10241" width="5.85546875" style="436" customWidth="1"/>
    <col min="10242" max="10242" width="47" style="436" customWidth="1"/>
    <col min="10243" max="10243" width="6" style="436" bestFit="1" customWidth="1"/>
    <col min="10244" max="10244" width="8.140625" style="436" customWidth="1"/>
    <col min="10245" max="10245" width="9.42578125" style="436" customWidth="1"/>
    <col min="10246" max="10246" width="13.28515625" style="436" customWidth="1"/>
    <col min="10247" max="10496" width="9.140625" style="436"/>
    <col min="10497" max="10497" width="5.85546875" style="436" customWidth="1"/>
    <col min="10498" max="10498" width="47" style="436" customWidth="1"/>
    <col min="10499" max="10499" width="6" style="436" bestFit="1" customWidth="1"/>
    <col min="10500" max="10500" width="8.140625" style="436" customWidth="1"/>
    <col min="10501" max="10501" width="9.42578125" style="436" customWidth="1"/>
    <col min="10502" max="10502" width="13.28515625" style="436" customWidth="1"/>
    <col min="10503" max="10752" width="9.140625" style="436"/>
    <col min="10753" max="10753" width="5.85546875" style="436" customWidth="1"/>
    <col min="10754" max="10754" width="47" style="436" customWidth="1"/>
    <col min="10755" max="10755" width="6" style="436" bestFit="1" customWidth="1"/>
    <col min="10756" max="10756" width="8.140625" style="436" customWidth="1"/>
    <col min="10757" max="10757" width="9.42578125" style="436" customWidth="1"/>
    <col min="10758" max="10758" width="13.28515625" style="436" customWidth="1"/>
    <col min="10759" max="11008" width="9.140625" style="436"/>
    <col min="11009" max="11009" width="5.85546875" style="436" customWidth="1"/>
    <col min="11010" max="11010" width="47" style="436" customWidth="1"/>
    <col min="11011" max="11011" width="6" style="436" bestFit="1" customWidth="1"/>
    <col min="11012" max="11012" width="8.140625" style="436" customWidth="1"/>
    <col min="11013" max="11013" width="9.42578125" style="436" customWidth="1"/>
    <col min="11014" max="11014" width="13.28515625" style="436" customWidth="1"/>
    <col min="11015" max="11264" width="9.140625" style="436"/>
    <col min="11265" max="11265" width="5.85546875" style="436" customWidth="1"/>
    <col min="11266" max="11266" width="47" style="436" customWidth="1"/>
    <col min="11267" max="11267" width="6" style="436" bestFit="1" customWidth="1"/>
    <col min="11268" max="11268" width="8.140625" style="436" customWidth="1"/>
    <col min="11269" max="11269" width="9.42578125" style="436" customWidth="1"/>
    <col min="11270" max="11270" width="13.28515625" style="436" customWidth="1"/>
    <col min="11271" max="11520" width="9.140625" style="436"/>
    <col min="11521" max="11521" width="5.85546875" style="436" customWidth="1"/>
    <col min="11522" max="11522" width="47" style="436" customWidth="1"/>
    <col min="11523" max="11523" width="6" style="436" bestFit="1" customWidth="1"/>
    <col min="11524" max="11524" width="8.140625" style="436" customWidth="1"/>
    <col min="11525" max="11525" width="9.42578125" style="436" customWidth="1"/>
    <col min="11526" max="11526" width="13.28515625" style="436" customWidth="1"/>
    <col min="11527" max="11776" width="9.140625" style="436"/>
    <col min="11777" max="11777" width="5.85546875" style="436" customWidth="1"/>
    <col min="11778" max="11778" width="47" style="436" customWidth="1"/>
    <col min="11779" max="11779" width="6" style="436" bestFit="1" customWidth="1"/>
    <col min="11780" max="11780" width="8.140625" style="436" customWidth="1"/>
    <col min="11781" max="11781" width="9.42578125" style="436" customWidth="1"/>
    <col min="11782" max="11782" width="13.28515625" style="436" customWidth="1"/>
    <col min="11783" max="12032" width="9.140625" style="436"/>
    <col min="12033" max="12033" width="5.85546875" style="436" customWidth="1"/>
    <col min="12034" max="12034" width="47" style="436" customWidth="1"/>
    <col min="12035" max="12035" width="6" style="436" bestFit="1" customWidth="1"/>
    <col min="12036" max="12036" width="8.140625" style="436" customWidth="1"/>
    <col min="12037" max="12037" width="9.42578125" style="436" customWidth="1"/>
    <col min="12038" max="12038" width="13.28515625" style="436" customWidth="1"/>
    <col min="12039" max="12288" width="9.140625" style="436"/>
    <col min="12289" max="12289" width="5.85546875" style="436" customWidth="1"/>
    <col min="12290" max="12290" width="47" style="436" customWidth="1"/>
    <col min="12291" max="12291" width="6" style="436" bestFit="1" customWidth="1"/>
    <col min="12292" max="12292" width="8.140625" style="436" customWidth="1"/>
    <col min="12293" max="12293" width="9.42578125" style="436" customWidth="1"/>
    <col min="12294" max="12294" width="13.28515625" style="436" customWidth="1"/>
    <col min="12295" max="12544" width="9.140625" style="436"/>
    <col min="12545" max="12545" width="5.85546875" style="436" customWidth="1"/>
    <col min="12546" max="12546" width="47" style="436" customWidth="1"/>
    <col min="12547" max="12547" width="6" style="436" bestFit="1" customWidth="1"/>
    <col min="12548" max="12548" width="8.140625" style="436" customWidth="1"/>
    <col min="12549" max="12549" width="9.42578125" style="436" customWidth="1"/>
    <col min="12550" max="12550" width="13.28515625" style="436" customWidth="1"/>
    <col min="12551" max="12800" width="9.140625" style="436"/>
    <col min="12801" max="12801" width="5.85546875" style="436" customWidth="1"/>
    <col min="12802" max="12802" width="47" style="436" customWidth="1"/>
    <col min="12803" max="12803" width="6" style="436" bestFit="1" customWidth="1"/>
    <col min="12804" max="12804" width="8.140625" style="436" customWidth="1"/>
    <col min="12805" max="12805" width="9.42578125" style="436" customWidth="1"/>
    <col min="12806" max="12806" width="13.28515625" style="436" customWidth="1"/>
    <col min="12807" max="13056" width="9.140625" style="436"/>
    <col min="13057" max="13057" width="5.85546875" style="436" customWidth="1"/>
    <col min="13058" max="13058" width="47" style="436" customWidth="1"/>
    <col min="13059" max="13059" width="6" style="436" bestFit="1" customWidth="1"/>
    <col min="13060" max="13060" width="8.140625" style="436" customWidth="1"/>
    <col min="13061" max="13061" width="9.42578125" style="436" customWidth="1"/>
    <col min="13062" max="13062" width="13.28515625" style="436" customWidth="1"/>
    <col min="13063" max="13312" width="9.140625" style="436"/>
    <col min="13313" max="13313" width="5.85546875" style="436" customWidth="1"/>
    <col min="13314" max="13314" width="47" style="436" customWidth="1"/>
    <col min="13315" max="13315" width="6" style="436" bestFit="1" customWidth="1"/>
    <col min="13316" max="13316" width="8.140625" style="436" customWidth="1"/>
    <col min="13317" max="13317" width="9.42578125" style="436" customWidth="1"/>
    <col min="13318" max="13318" width="13.28515625" style="436" customWidth="1"/>
    <col min="13319" max="13568" width="9.140625" style="436"/>
    <col min="13569" max="13569" width="5.85546875" style="436" customWidth="1"/>
    <col min="13570" max="13570" width="47" style="436" customWidth="1"/>
    <col min="13571" max="13571" width="6" style="436" bestFit="1" customWidth="1"/>
    <col min="13572" max="13572" width="8.140625" style="436" customWidth="1"/>
    <col min="13573" max="13573" width="9.42578125" style="436" customWidth="1"/>
    <col min="13574" max="13574" width="13.28515625" style="436" customWidth="1"/>
    <col min="13575" max="13824" width="9.140625" style="436"/>
    <col min="13825" max="13825" width="5.85546875" style="436" customWidth="1"/>
    <col min="13826" max="13826" width="47" style="436" customWidth="1"/>
    <col min="13827" max="13827" width="6" style="436" bestFit="1" customWidth="1"/>
    <col min="13828" max="13828" width="8.140625" style="436" customWidth="1"/>
    <col min="13829" max="13829" width="9.42578125" style="436" customWidth="1"/>
    <col min="13830" max="13830" width="13.28515625" style="436" customWidth="1"/>
    <col min="13831" max="14080" width="9.140625" style="436"/>
    <col min="14081" max="14081" width="5.85546875" style="436" customWidth="1"/>
    <col min="14082" max="14082" width="47" style="436" customWidth="1"/>
    <col min="14083" max="14083" width="6" style="436" bestFit="1" customWidth="1"/>
    <col min="14084" max="14084" width="8.140625" style="436" customWidth="1"/>
    <col min="14085" max="14085" width="9.42578125" style="436" customWidth="1"/>
    <col min="14086" max="14086" width="13.28515625" style="436" customWidth="1"/>
    <col min="14087" max="14336" width="9.140625" style="436"/>
    <col min="14337" max="14337" width="5.85546875" style="436" customWidth="1"/>
    <col min="14338" max="14338" width="47" style="436" customWidth="1"/>
    <col min="14339" max="14339" width="6" style="436" bestFit="1" customWidth="1"/>
    <col min="14340" max="14340" width="8.140625" style="436" customWidth="1"/>
    <col min="14341" max="14341" width="9.42578125" style="436" customWidth="1"/>
    <col min="14342" max="14342" width="13.28515625" style="436" customWidth="1"/>
    <col min="14343" max="14592" width="9.140625" style="436"/>
    <col min="14593" max="14593" width="5.85546875" style="436" customWidth="1"/>
    <col min="14594" max="14594" width="47" style="436" customWidth="1"/>
    <col min="14595" max="14595" width="6" style="436" bestFit="1" customWidth="1"/>
    <col min="14596" max="14596" width="8.140625" style="436" customWidth="1"/>
    <col min="14597" max="14597" width="9.42578125" style="436" customWidth="1"/>
    <col min="14598" max="14598" width="13.28515625" style="436" customWidth="1"/>
    <col min="14599" max="14848" width="9.140625" style="436"/>
    <col min="14849" max="14849" width="5.85546875" style="436" customWidth="1"/>
    <col min="14850" max="14850" width="47" style="436" customWidth="1"/>
    <col min="14851" max="14851" width="6" style="436" bestFit="1" customWidth="1"/>
    <col min="14852" max="14852" width="8.140625" style="436" customWidth="1"/>
    <col min="14853" max="14853" width="9.42578125" style="436" customWidth="1"/>
    <col min="14854" max="14854" width="13.28515625" style="436" customWidth="1"/>
    <col min="14855" max="15104" width="9.140625" style="436"/>
    <col min="15105" max="15105" width="5.85546875" style="436" customWidth="1"/>
    <col min="15106" max="15106" width="47" style="436" customWidth="1"/>
    <col min="15107" max="15107" width="6" style="436" bestFit="1" customWidth="1"/>
    <col min="15108" max="15108" width="8.140625" style="436" customWidth="1"/>
    <col min="15109" max="15109" width="9.42578125" style="436" customWidth="1"/>
    <col min="15110" max="15110" width="13.28515625" style="436" customWidth="1"/>
    <col min="15111" max="15360" width="9.140625" style="436"/>
    <col min="15361" max="15361" width="5.85546875" style="436" customWidth="1"/>
    <col min="15362" max="15362" width="47" style="436" customWidth="1"/>
    <col min="15363" max="15363" width="6" style="436" bestFit="1" customWidth="1"/>
    <col min="15364" max="15364" width="8.140625" style="436" customWidth="1"/>
    <col min="15365" max="15365" width="9.42578125" style="436" customWidth="1"/>
    <col min="15366" max="15366" width="13.28515625" style="436" customWidth="1"/>
    <col min="15367" max="15616" width="9.140625" style="436"/>
    <col min="15617" max="15617" width="5.85546875" style="436" customWidth="1"/>
    <col min="15618" max="15618" width="47" style="436" customWidth="1"/>
    <col min="15619" max="15619" width="6" style="436" bestFit="1" customWidth="1"/>
    <col min="15620" max="15620" width="8.140625" style="436" customWidth="1"/>
    <col min="15621" max="15621" width="9.42578125" style="436" customWidth="1"/>
    <col min="15622" max="15622" width="13.28515625" style="436" customWidth="1"/>
    <col min="15623" max="15872" width="9.140625" style="436"/>
    <col min="15873" max="15873" width="5.85546875" style="436" customWidth="1"/>
    <col min="15874" max="15874" width="47" style="436" customWidth="1"/>
    <col min="15875" max="15875" width="6" style="436" bestFit="1" customWidth="1"/>
    <col min="15876" max="15876" width="8.140625" style="436" customWidth="1"/>
    <col min="15877" max="15877" width="9.42578125" style="436" customWidth="1"/>
    <col min="15878" max="15878" width="13.28515625" style="436" customWidth="1"/>
    <col min="15879" max="16128" width="9.140625" style="436"/>
    <col min="16129" max="16129" width="5.85546875" style="436" customWidth="1"/>
    <col min="16130" max="16130" width="47" style="436" customWidth="1"/>
    <col min="16131" max="16131" width="6" style="436" bestFit="1" customWidth="1"/>
    <col min="16132" max="16132" width="8.140625" style="436" customWidth="1"/>
    <col min="16133" max="16133" width="9.42578125" style="436" customWidth="1"/>
    <col min="16134" max="16134" width="13.28515625" style="436" customWidth="1"/>
    <col min="16135" max="16384" width="9.140625" style="436"/>
  </cols>
  <sheetData>
    <row r="1" spans="1:11" s="285" customFormat="1">
      <c r="A1" s="1041" t="s">
        <v>17</v>
      </c>
      <c r="B1" s="1042" t="s">
        <v>445</v>
      </c>
      <c r="C1" s="944"/>
      <c r="D1" s="1043"/>
      <c r="E1" s="792"/>
      <c r="F1" s="792"/>
      <c r="G1" s="1044"/>
      <c r="J1" s="1044"/>
      <c r="K1" s="1045"/>
    </row>
    <row r="2" spans="1:11" s="1" customFormat="1">
      <c r="A2" s="575"/>
      <c r="B2" s="1046"/>
      <c r="C2" s="1015"/>
      <c r="D2" s="727"/>
      <c r="E2" s="834"/>
      <c r="F2" s="834"/>
      <c r="J2" s="324"/>
    </row>
    <row r="3" spans="1:11" s="1" customFormat="1">
      <c r="A3" s="418" t="s">
        <v>25</v>
      </c>
      <c r="B3" s="419" t="s">
        <v>26</v>
      </c>
      <c r="C3" s="506" t="s">
        <v>11</v>
      </c>
      <c r="D3" s="507" t="s">
        <v>27</v>
      </c>
      <c r="E3" s="420" t="s">
        <v>28</v>
      </c>
      <c r="F3" s="421" t="s">
        <v>29</v>
      </c>
      <c r="J3" s="324"/>
    </row>
    <row r="4" spans="1:11" s="1" customFormat="1">
      <c r="A4" s="575"/>
      <c r="B4" s="429"/>
      <c r="C4" s="1015"/>
      <c r="D4" s="727"/>
      <c r="E4" s="834"/>
      <c r="F4" s="834"/>
      <c r="J4" s="324"/>
    </row>
    <row r="5" spans="1:11" s="1" customFormat="1">
      <c r="A5" s="1048" t="s">
        <v>12</v>
      </c>
      <c r="B5" s="1049" t="s">
        <v>422</v>
      </c>
      <c r="C5" s="1015"/>
      <c r="D5" s="727"/>
      <c r="E5" s="834"/>
      <c r="F5" s="834"/>
      <c r="J5" s="324"/>
    </row>
    <row r="6" spans="1:11" s="1" customFormat="1">
      <c r="A6" s="575"/>
      <c r="B6" s="429"/>
      <c r="C6" s="1015"/>
      <c r="D6" s="727"/>
      <c r="E6" s="834"/>
      <c r="F6" s="834"/>
      <c r="J6" s="324"/>
    </row>
    <row r="7" spans="1:11" s="1" customFormat="1" ht="14.25">
      <c r="A7" s="575">
        <f>COUNT($A$1:A6)+1</f>
        <v>1</v>
      </c>
      <c r="B7" s="429" t="s">
        <v>132</v>
      </c>
      <c r="C7" s="82" t="s">
        <v>139</v>
      </c>
      <c r="D7" s="1084">
        <v>40</v>
      </c>
      <c r="E7" s="384"/>
      <c r="F7" s="120">
        <f>D7*E7</f>
        <v>0</v>
      </c>
      <c r="J7" s="324"/>
    </row>
    <row r="8" spans="1:11" s="1" customFormat="1">
      <c r="A8" s="575"/>
      <c r="B8" s="429"/>
      <c r="C8" s="82"/>
      <c r="D8" s="1084"/>
      <c r="E8" s="384"/>
      <c r="F8" s="120">
        <f t="shared" ref="F8:F13" si="0">D8*E8</f>
        <v>0</v>
      </c>
      <c r="J8" s="324"/>
    </row>
    <row r="9" spans="1:11" s="1" customFormat="1">
      <c r="A9" s="575">
        <f>COUNT($A$1:A8)+1</f>
        <v>2</v>
      </c>
      <c r="B9" s="429" t="s">
        <v>133</v>
      </c>
      <c r="C9" s="82" t="s">
        <v>102</v>
      </c>
      <c r="D9" s="1084">
        <v>4</v>
      </c>
      <c r="E9" s="384"/>
      <c r="F9" s="120">
        <f t="shared" si="0"/>
        <v>0</v>
      </c>
      <c r="J9" s="324"/>
    </row>
    <row r="10" spans="1:11" s="1" customFormat="1">
      <c r="A10" s="575"/>
      <c r="B10" s="429"/>
      <c r="C10" s="82"/>
      <c r="D10" s="1084"/>
      <c r="E10" s="384"/>
      <c r="F10" s="120">
        <f t="shared" si="0"/>
        <v>0</v>
      </c>
      <c r="J10" s="324"/>
    </row>
    <row r="11" spans="1:11" s="1119" customFormat="1" ht="14.25">
      <c r="A11" s="1013">
        <f>COUNT($A$1:A9)+1</f>
        <v>3</v>
      </c>
      <c r="B11" s="24" t="s">
        <v>446</v>
      </c>
      <c r="C11" s="1066" t="s">
        <v>139</v>
      </c>
      <c r="D11" s="538">
        <v>10</v>
      </c>
      <c r="E11" s="399"/>
      <c r="F11" s="120">
        <f t="shared" si="0"/>
        <v>0</v>
      </c>
      <c r="G11" s="1118"/>
    </row>
    <row r="12" spans="1:11" s="1119" customFormat="1">
      <c r="A12" s="1013"/>
      <c r="B12" s="1120"/>
      <c r="C12" s="1066"/>
      <c r="D12" s="538"/>
      <c r="E12" s="399"/>
      <c r="F12" s="120">
        <f t="shared" si="0"/>
        <v>0</v>
      </c>
      <c r="G12" s="1118"/>
    </row>
    <row r="13" spans="1:11" s="1119" customFormat="1" ht="51">
      <c r="A13" s="1013">
        <f>COUNT($A$1:A12)+1</f>
        <v>4</v>
      </c>
      <c r="B13" s="1121" t="s">
        <v>447</v>
      </c>
      <c r="C13" s="1066" t="s">
        <v>146</v>
      </c>
      <c r="D13" s="538">
        <v>12</v>
      </c>
      <c r="E13" s="399"/>
      <c r="F13" s="120">
        <f t="shared" si="0"/>
        <v>0</v>
      </c>
      <c r="G13" s="1118"/>
    </row>
    <row r="14" spans="1:11" s="1" customFormat="1">
      <c r="A14" s="575"/>
      <c r="B14" s="429"/>
      <c r="C14" s="82"/>
      <c r="D14" s="563"/>
      <c r="E14" s="384"/>
      <c r="F14" s="120"/>
      <c r="J14" s="324"/>
    </row>
    <row r="15" spans="1:11" s="6" customFormat="1">
      <c r="A15" s="575"/>
      <c r="B15" s="1050"/>
      <c r="C15" s="1051"/>
      <c r="D15" s="1052"/>
      <c r="E15" s="962" t="s">
        <v>423</v>
      </c>
      <c r="F15" s="1053">
        <f>SUM(F7:F13)</f>
        <v>0</v>
      </c>
    </row>
    <row r="16" spans="1:11" s="1" customFormat="1">
      <c r="A16" s="575"/>
      <c r="B16" s="429"/>
      <c r="C16" s="82"/>
      <c r="D16" s="563"/>
      <c r="E16" s="384"/>
      <c r="F16" s="120"/>
      <c r="J16" s="324"/>
    </row>
    <row r="17" spans="1:10" s="1" customFormat="1">
      <c r="A17" s="1055" t="s">
        <v>13</v>
      </c>
      <c r="B17" s="1049" t="s">
        <v>186</v>
      </c>
      <c r="C17" s="637"/>
      <c r="D17" s="538"/>
      <c r="E17" s="410"/>
      <c r="F17" s="638"/>
    </row>
    <row r="18" spans="1:10" s="1" customFormat="1">
      <c r="A18" s="575"/>
      <c r="B18" s="429"/>
      <c r="C18" s="1015"/>
      <c r="D18" s="727"/>
      <c r="E18" s="858"/>
      <c r="F18" s="834"/>
      <c r="J18" s="324"/>
    </row>
    <row r="19" spans="1:10" s="189" customFormat="1" ht="39.75" customHeight="1">
      <c r="A19" s="575">
        <f>COUNT($A$1:A18)+1</f>
        <v>5</v>
      </c>
      <c r="B19" s="1014" t="s">
        <v>448</v>
      </c>
      <c r="C19" s="536" t="s">
        <v>174</v>
      </c>
      <c r="D19" s="538">
        <v>10</v>
      </c>
      <c r="E19" s="399"/>
      <c r="F19" s="423">
        <f>D19*E19</f>
        <v>0</v>
      </c>
    </row>
    <row r="20" spans="1:10" s="189" customFormat="1" ht="12.75" customHeight="1">
      <c r="A20" s="575"/>
      <c r="B20" s="1016"/>
      <c r="C20" s="536"/>
      <c r="D20" s="538"/>
      <c r="E20" s="399"/>
      <c r="F20" s="423">
        <f t="shared" ref="F20:F21" si="1">D20*E20</f>
        <v>0</v>
      </c>
    </row>
    <row r="21" spans="1:10" s="285" customFormat="1" ht="63.75" customHeight="1">
      <c r="A21" s="575">
        <f>COUNT($A$1:A20)+1</f>
        <v>6</v>
      </c>
      <c r="B21" s="934" t="s">
        <v>449</v>
      </c>
      <c r="C21" s="1066" t="s">
        <v>175</v>
      </c>
      <c r="D21" s="608">
        <v>35</v>
      </c>
      <c r="E21" s="279"/>
      <c r="F21" s="423">
        <f t="shared" si="1"/>
        <v>0</v>
      </c>
      <c r="G21" s="1122"/>
      <c r="H21" s="1058"/>
      <c r="J21" s="1045"/>
    </row>
    <row r="22" spans="1:10" s="285" customFormat="1">
      <c r="A22" s="575"/>
      <c r="B22" s="934"/>
      <c r="C22" s="1066"/>
      <c r="D22" s="608"/>
      <c r="E22" s="279"/>
      <c r="F22" s="423">
        <f t="shared" ref="F22:F35" si="2">D22*E22</f>
        <v>0</v>
      </c>
      <c r="J22" s="1045"/>
    </row>
    <row r="23" spans="1:10" s="1060" customFormat="1" ht="38.25">
      <c r="A23" s="575">
        <f>COUNT($A$1:A21)+1</f>
        <v>7</v>
      </c>
      <c r="B23" s="576" t="s">
        <v>450</v>
      </c>
      <c r="C23" s="510" t="s">
        <v>175</v>
      </c>
      <c r="D23" s="510">
        <v>2</v>
      </c>
      <c r="E23" s="1148"/>
      <c r="F23" s="423">
        <f t="shared" si="2"/>
        <v>0</v>
      </c>
      <c r="I23" s="937"/>
    </row>
    <row r="24" spans="1:10" s="788" customFormat="1">
      <c r="A24" s="1080"/>
      <c r="B24" s="1123"/>
      <c r="C24" s="1124"/>
      <c r="D24" s="1125"/>
      <c r="E24" s="1149"/>
      <c r="F24" s="423">
        <f t="shared" si="2"/>
        <v>0</v>
      </c>
    </row>
    <row r="25" spans="1:10" s="1063" customFormat="1" ht="12.75" customHeight="1">
      <c r="A25" s="575">
        <f>COUNT($A$1:A24)+1</f>
        <v>8</v>
      </c>
      <c r="B25" s="1126" t="s">
        <v>426</v>
      </c>
      <c r="C25" s="1127"/>
      <c r="D25" s="1128"/>
      <c r="E25" s="1150"/>
      <c r="F25" s="423">
        <f t="shared" si="2"/>
        <v>0</v>
      </c>
    </row>
    <row r="26" spans="1:10" s="285" customFormat="1" ht="66" customHeight="1">
      <c r="A26" s="575"/>
      <c r="B26" s="1129" t="s">
        <v>451</v>
      </c>
      <c r="C26" s="1015" t="s">
        <v>102</v>
      </c>
      <c r="D26" s="1130">
        <v>2</v>
      </c>
      <c r="E26" s="1148"/>
      <c r="F26" s="423">
        <f t="shared" si="2"/>
        <v>0</v>
      </c>
    </row>
    <row r="27" spans="1:10" s="285" customFormat="1">
      <c r="A27" s="575"/>
      <c r="B27" s="1129"/>
      <c r="C27" s="1015"/>
      <c r="D27" s="1130"/>
      <c r="E27" s="1148"/>
      <c r="F27" s="423">
        <f t="shared" si="2"/>
        <v>0</v>
      </c>
    </row>
    <row r="28" spans="1:10" s="1063" customFormat="1" ht="12.75" customHeight="1">
      <c r="A28" s="724">
        <f>COUNT($A$2:A25)+1</f>
        <v>9</v>
      </c>
      <c r="B28" s="1061" t="s">
        <v>426</v>
      </c>
      <c r="C28" s="1131"/>
      <c r="D28" s="563"/>
      <c r="E28" s="384"/>
      <c r="F28" s="423">
        <f t="shared" si="2"/>
        <v>0</v>
      </c>
    </row>
    <row r="29" spans="1:10" s="285" customFormat="1" ht="51">
      <c r="A29" s="724"/>
      <c r="B29" s="1064" t="s">
        <v>427</v>
      </c>
      <c r="C29" s="1131" t="s">
        <v>102</v>
      </c>
      <c r="D29" s="563">
        <v>2</v>
      </c>
      <c r="E29" s="384"/>
      <c r="F29" s="423">
        <f t="shared" si="2"/>
        <v>0</v>
      </c>
    </row>
    <row r="30" spans="1:10" s="285" customFormat="1">
      <c r="A30" s="724"/>
      <c r="B30" s="1132"/>
      <c r="C30" s="1015"/>
      <c r="D30" s="1133"/>
      <c r="E30" s="1151"/>
      <c r="F30" s="423">
        <f t="shared" si="2"/>
        <v>0</v>
      </c>
    </row>
    <row r="31" spans="1:10" s="1" customFormat="1" ht="25.5">
      <c r="A31" s="575">
        <f>COUNT($A$1:A30)+1</f>
        <v>10</v>
      </c>
      <c r="B31" s="1014" t="s">
        <v>428</v>
      </c>
      <c r="C31" s="1131" t="s">
        <v>146</v>
      </c>
      <c r="D31" s="563">
        <v>25</v>
      </c>
      <c r="E31" s="384"/>
      <c r="F31" s="423">
        <f t="shared" si="2"/>
        <v>0</v>
      </c>
      <c r="J31" s="324"/>
    </row>
    <row r="32" spans="1:10" s="285" customFormat="1" ht="12.75" customHeight="1">
      <c r="A32" s="575"/>
      <c r="B32" s="934"/>
      <c r="C32" s="944"/>
      <c r="D32" s="608"/>
      <c r="E32" s="279"/>
      <c r="F32" s="423">
        <f t="shared" si="2"/>
        <v>0</v>
      </c>
      <c r="J32" s="1045"/>
    </row>
    <row r="33" spans="1:22" s="1" customFormat="1" ht="38.25" customHeight="1">
      <c r="A33" s="575">
        <f>COUNT($A$1:A31)+1</f>
        <v>11</v>
      </c>
      <c r="B33" s="1014" t="s">
        <v>429</v>
      </c>
      <c r="C33" s="1066" t="s">
        <v>175</v>
      </c>
      <c r="D33" s="538">
        <v>22</v>
      </c>
      <c r="E33" s="410"/>
      <c r="F33" s="423">
        <f t="shared" si="2"/>
        <v>0</v>
      </c>
      <c r="K33" s="1065"/>
    </row>
    <row r="34" spans="1:22" s="285" customFormat="1">
      <c r="A34" s="575"/>
      <c r="B34" s="934"/>
      <c r="C34" s="1068"/>
      <c r="D34" s="1043"/>
      <c r="E34" s="806"/>
      <c r="F34" s="423">
        <f t="shared" si="2"/>
        <v>0</v>
      </c>
      <c r="J34" s="1045"/>
    </row>
    <row r="35" spans="1:22" s="1" customFormat="1" ht="40.5" customHeight="1">
      <c r="A35" s="575">
        <f>COUNT($A$1:A34)+1</f>
        <v>12</v>
      </c>
      <c r="B35" s="1014" t="s">
        <v>430</v>
      </c>
      <c r="C35" s="1066" t="s">
        <v>175</v>
      </c>
      <c r="D35" s="538">
        <v>25</v>
      </c>
      <c r="E35" s="410"/>
      <c r="F35" s="423">
        <f t="shared" si="2"/>
        <v>0</v>
      </c>
      <c r="Q35" s="6"/>
      <c r="R35" s="6"/>
      <c r="S35" s="6"/>
      <c r="T35" s="6"/>
      <c r="U35" s="6"/>
      <c r="V35" s="6"/>
    </row>
    <row r="36" spans="1:22" s="1" customFormat="1">
      <c r="A36" s="575"/>
      <c r="B36" s="1014"/>
      <c r="C36" s="1066"/>
      <c r="D36" s="538"/>
      <c r="E36" s="410"/>
      <c r="F36" s="638"/>
      <c r="Q36" s="6"/>
      <c r="R36" s="6"/>
      <c r="S36" s="6"/>
      <c r="T36" s="6"/>
      <c r="U36" s="6"/>
      <c r="V36" s="6"/>
    </row>
    <row r="37" spans="1:22" s="6" customFormat="1">
      <c r="A37" s="575"/>
      <c r="B37" s="1050"/>
      <c r="C37" s="1051"/>
      <c r="D37" s="1052"/>
      <c r="E37" s="543" t="s">
        <v>431</v>
      </c>
      <c r="F37" s="1053">
        <f>SUM(F19:F35)</f>
        <v>0</v>
      </c>
    </row>
    <row r="38" spans="1:22" s="1" customFormat="1">
      <c r="A38" s="575"/>
      <c r="B38" s="1016"/>
      <c r="C38" s="1067"/>
      <c r="D38" s="508"/>
      <c r="E38" s="399"/>
      <c r="F38" s="423"/>
      <c r="Q38" s="6"/>
      <c r="R38" s="6"/>
      <c r="S38" s="6"/>
      <c r="T38" s="6"/>
      <c r="U38" s="6"/>
      <c r="V38" s="6"/>
    </row>
    <row r="39" spans="1:22" s="1" customFormat="1">
      <c r="A39" s="1055" t="s">
        <v>17</v>
      </c>
      <c r="B39" s="1092" t="s">
        <v>407</v>
      </c>
      <c r="C39" s="637"/>
      <c r="D39" s="538"/>
      <c r="E39" s="410"/>
      <c r="F39" s="638"/>
    </row>
    <row r="40" spans="1:22" s="1" customFormat="1">
      <c r="A40" s="1055"/>
      <c r="B40" s="1056"/>
      <c r="C40" s="637"/>
      <c r="D40" s="538"/>
      <c r="E40" s="410"/>
      <c r="F40" s="638"/>
    </row>
    <row r="41" spans="1:22" s="1024" customFormat="1" ht="63.75">
      <c r="A41" s="575">
        <f>COUNT($A$1:A40)+1</f>
        <v>13</v>
      </c>
      <c r="B41" s="1023" t="s">
        <v>623</v>
      </c>
      <c r="C41" s="536" t="s">
        <v>174</v>
      </c>
      <c r="D41" s="538">
        <v>6</v>
      </c>
      <c r="E41" s="399"/>
      <c r="F41" s="423">
        <f>D41*E41</f>
        <v>0</v>
      </c>
      <c r="I41" s="1025"/>
    </row>
    <row r="42" spans="1:22" s="1134" customFormat="1">
      <c r="A42" s="575"/>
      <c r="B42" s="1020"/>
      <c r="C42" s="536"/>
      <c r="D42" s="538"/>
      <c r="E42" s="399"/>
      <c r="F42" s="423">
        <f t="shared" ref="F42:F53" si="3">D42*E42</f>
        <v>0</v>
      </c>
    </row>
    <row r="43" spans="1:22" s="1021" customFormat="1" ht="51">
      <c r="A43" s="575">
        <f>COUNT($A$1:A42)+1</f>
        <v>14</v>
      </c>
      <c r="B43" s="1020" t="s">
        <v>452</v>
      </c>
      <c r="C43" s="536" t="s">
        <v>174</v>
      </c>
      <c r="D43" s="538">
        <v>4</v>
      </c>
      <c r="E43" s="399"/>
      <c r="F43" s="423">
        <f t="shared" si="3"/>
        <v>0</v>
      </c>
    </row>
    <row r="44" spans="1:22" s="1" customFormat="1">
      <c r="A44" s="1055"/>
      <c r="B44" s="1056"/>
      <c r="C44" s="637"/>
      <c r="D44" s="538"/>
      <c r="E44" s="410"/>
      <c r="F44" s="423">
        <f t="shared" si="3"/>
        <v>0</v>
      </c>
    </row>
    <row r="45" spans="1:22" s="1119" customFormat="1" ht="51">
      <c r="A45" s="575">
        <f>COUNT($A$1:A44)+1</f>
        <v>15</v>
      </c>
      <c r="B45" s="1135" t="s">
        <v>453</v>
      </c>
      <c r="C45" s="536" t="s">
        <v>146</v>
      </c>
      <c r="D45" s="538">
        <v>12</v>
      </c>
      <c r="E45" s="399"/>
      <c r="F45" s="423">
        <f t="shared" si="3"/>
        <v>0</v>
      </c>
    </row>
    <row r="46" spans="1:22" s="1119" customFormat="1" ht="12.75" customHeight="1">
      <c r="A46" s="575"/>
      <c r="B46" s="1135"/>
      <c r="C46" s="536"/>
      <c r="D46" s="538"/>
      <c r="E46" s="399"/>
      <c r="F46" s="423">
        <f t="shared" si="3"/>
        <v>0</v>
      </c>
    </row>
    <row r="47" spans="1:22" s="189" customFormat="1" ht="38.25">
      <c r="A47" s="575">
        <f>COUNT($A$1:A46)+1</f>
        <v>16</v>
      </c>
      <c r="B47" s="1064" t="s">
        <v>454</v>
      </c>
      <c r="C47" s="536" t="s">
        <v>276</v>
      </c>
      <c r="D47" s="538">
        <v>10</v>
      </c>
      <c r="E47" s="399"/>
      <c r="F47" s="423">
        <f t="shared" si="3"/>
        <v>0</v>
      </c>
    </row>
    <row r="48" spans="1:22" s="189" customFormat="1">
      <c r="A48" s="575"/>
      <c r="B48" s="1064"/>
      <c r="C48" s="536"/>
      <c r="D48" s="538"/>
      <c r="E48" s="399"/>
      <c r="F48" s="423">
        <f t="shared" si="3"/>
        <v>0</v>
      </c>
    </row>
    <row r="49" spans="1:22" s="189" customFormat="1" ht="12.75" customHeight="1">
      <c r="A49" s="575">
        <f>COUNT($A$1:A48)+1</f>
        <v>17</v>
      </c>
      <c r="B49" s="1064" t="s">
        <v>455</v>
      </c>
      <c r="C49" s="536" t="s">
        <v>276</v>
      </c>
      <c r="D49" s="538">
        <v>10</v>
      </c>
      <c r="E49" s="399"/>
      <c r="F49" s="423">
        <f t="shared" si="3"/>
        <v>0</v>
      </c>
    </row>
    <row r="50" spans="1:22" s="189" customFormat="1">
      <c r="A50" s="575"/>
      <c r="B50" s="1014"/>
      <c r="C50" s="536"/>
      <c r="D50" s="538"/>
      <c r="E50" s="399"/>
      <c r="F50" s="423">
        <f t="shared" si="3"/>
        <v>0</v>
      </c>
    </row>
    <row r="51" spans="1:22" s="189" customFormat="1" ht="12.75" customHeight="1">
      <c r="A51" s="575">
        <f>COUNT($A$1:A50)+1</f>
        <v>18</v>
      </c>
      <c r="B51" s="1026" t="s">
        <v>456</v>
      </c>
      <c r="C51" s="536"/>
      <c r="D51" s="538"/>
      <c r="E51" s="399"/>
      <c r="F51" s="423">
        <f t="shared" si="3"/>
        <v>0</v>
      </c>
      <c r="G51" s="1136"/>
    </row>
    <row r="52" spans="1:22" s="189" customFormat="1" ht="12.75" customHeight="1">
      <c r="A52" s="575"/>
      <c r="B52" s="1027" t="s">
        <v>457</v>
      </c>
      <c r="C52" s="536" t="s">
        <v>289</v>
      </c>
      <c r="D52" s="538">
        <v>12</v>
      </c>
      <c r="E52" s="399"/>
      <c r="F52" s="423">
        <f t="shared" si="3"/>
        <v>0</v>
      </c>
      <c r="G52" s="1136"/>
    </row>
    <row r="53" spans="1:22" s="189" customFormat="1" ht="14.25" customHeight="1">
      <c r="A53" s="575"/>
      <c r="B53" s="1027" t="s">
        <v>458</v>
      </c>
      <c r="C53" s="536" t="s">
        <v>289</v>
      </c>
      <c r="D53" s="538">
        <v>12</v>
      </c>
      <c r="E53" s="399"/>
      <c r="F53" s="423">
        <f t="shared" si="3"/>
        <v>0</v>
      </c>
      <c r="G53" s="1136"/>
    </row>
    <row r="54" spans="1:22" s="1" customFormat="1">
      <c r="A54" s="575"/>
      <c r="B54" s="1014"/>
      <c r="C54" s="1066"/>
      <c r="D54" s="538"/>
      <c r="E54" s="410"/>
      <c r="F54" s="638"/>
      <c r="Q54" s="6"/>
      <c r="R54" s="6"/>
      <c r="S54" s="6"/>
      <c r="T54" s="6"/>
      <c r="U54" s="6"/>
      <c r="V54" s="6"/>
    </row>
    <row r="55" spans="1:22" s="6" customFormat="1">
      <c r="A55" s="575"/>
      <c r="B55" s="1050"/>
      <c r="C55" s="1051"/>
      <c r="D55" s="1052"/>
      <c r="E55" s="543" t="s">
        <v>625</v>
      </c>
      <c r="F55" s="1053">
        <f>SUM(F41:F53)</f>
        <v>0</v>
      </c>
    </row>
    <row r="56" spans="1:22" s="1" customFormat="1">
      <c r="A56" s="575"/>
      <c r="B56" s="429"/>
      <c r="C56" s="1015"/>
      <c r="D56" s="727"/>
      <c r="E56" s="858"/>
      <c r="F56" s="834"/>
      <c r="J56" s="324"/>
    </row>
    <row r="57" spans="1:22" s="1" customFormat="1">
      <c r="A57" s="1048" t="s">
        <v>18</v>
      </c>
      <c r="B57" s="1049" t="s">
        <v>459</v>
      </c>
      <c r="C57" s="1015"/>
      <c r="D57" s="727"/>
      <c r="E57" s="858"/>
      <c r="F57" s="834"/>
      <c r="J57" s="324"/>
      <c r="Q57" s="6"/>
      <c r="R57" s="6"/>
      <c r="S57" s="6"/>
      <c r="T57" s="6"/>
      <c r="U57" s="6"/>
      <c r="V57" s="6"/>
    </row>
    <row r="58" spans="1:22" s="1" customFormat="1">
      <c r="A58" s="575"/>
      <c r="B58" s="632"/>
      <c r="C58" s="1068"/>
      <c r="D58" s="1043"/>
      <c r="E58" s="806"/>
      <c r="F58" s="834"/>
      <c r="J58" s="324"/>
      <c r="Q58" s="6"/>
      <c r="R58" s="6"/>
      <c r="S58" s="6"/>
      <c r="T58" s="6"/>
      <c r="U58" s="6"/>
      <c r="V58" s="6"/>
    </row>
    <row r="59" spans="1:22" s="1" customFormat="1" ht="51">
      <c r="A59" s="328">
        <f>COUNT($A$1:A58)+1</f>
        <v>19</v>
      </c>
      <c r="B59" s="1069" t="s">
        <v>433</v>
      </c>
      <c r="C59" s="471"/>
      <c r="D59" s="483"/>
      <c r="E59" s="1152"/>
      <c r="F59" s="734">
        <f>D59*E59</f>
        <v>0</v>
      </c>
      <c r="G59" s="1137"/>
      <c r="H59" s="1071"/>
      <c r="I59" s="1072"/>
      <c r="J59" s="1073"/>
      <c r="K59" s="1073"/>
    </row>
    <row r="60" spans="1:22" s="1" customFormat="1" ht="14.25">
      <c r="A60" s="575"/>
      <c r="B60" s="1074" t="s">
        <v>434</v>
      </c>
      <c r="C60" s="510" t="s">
        <v>139</v>
      </c>
      <c r="D60" s="1084">
        <v>40</v>
      </c>
      <c r="E60" s="858"/>
      <c r="F60" s="734">
        <f t="shared" ref="F60:F74" si="4">D60*E60</f>
        <v>0</v>
      </c>
      <c r="G60" s="1070"/>
      <c r="H60" s="1071"/>
      <c r="I60" s="1072"/>
      <c r="J60" s="1070"/>
      <c r="K60" s="1073"/>
      <c r="L60" s="1073"/>
    </row>
    <row r="61" spans="1:22" s="1140" customFormat="1">
      <c r="A61" s="575"/>
      <c r="B61" s="1138"/>
      <c r="C61" s="1139"/>
      <c r="D61" s="1084"/>
      <c r="E61" s="1153"/>
      <c r="F61" s="734">
        <f t="shared" si="4"/>
        <v>0</v>
      </c>
      <c r="G61" s="1137"/>
    </row>
    <row r="62" spans="1:22" s="1142" customFormat="1" ht="89.25">
      <c r="A62" s="1013">
        <f>COUNT($A$1:A60)+1</f>
        <v>20</v>
      </c>
      <c r="B62" s="1141" t="s">
        <v>470</v>
      </c>
      <c r="C62" s="510" t="s">
        <v>102</v>
      </c>
      <c r="D62" s="1084">
        <v>1</v>
      </c>
      <c r="E62" s="858"/>
      <c r="F62" s="734">
        <f t="shared" si="4"/>
        <v>0</v>
      </c>
      <c r="I62" s="1143"/>
    </row>
    <row r="63" spans="1:22" s="1140" customFormat="1">
      <c r="A63" s="575"/>
      <c r="B63" s="1138"/>
      <c r="C63" s="510"/>
      <c r="D63" s="1084"/>
      <c r="E63" s="858"/>
      <c r="F63" s="734">
        <f t="shared" si="4"/>
        <v>0</v>
      </c>
      <c r="G63" s="1137"/>
    </row>
    <row r="64" spans="1:22" s="1142" customFormat="1" ht="89.25">
      <c r="A64" s="1013">
        <f>COUNT($A$1:A63)+1</f>
        <v>21</v>
      </c>
      <c r="B64" s="1141" t="s">
        <v>469</v>
      </c>
      <c r="C64" s="510" t="s">
        <v>102</v>
      </c>
      <c r="D64" s="1084">
        <v>2</v>
      </c>
      <c r="E64" s="858"/>
      <c r="F64" s="734">
        <f t="shared" si="4"/>
        <v>0</v>
      </c>
      <c r="I64" s="1143"/>
    </row>
    <row r="65" spans="1:10" s="189" customFormat="1">
      <c r="A65" s="575"/>
      <c r="B65" s="429"/>
      <c r="C65" s="1015"/>
      <c r="D65" s="727"/>
      <c r="E65" s="399"/>
      <c r="F65" s="734">
        <f t="shared" si="4"/>
        <v>0</v>
      </c>
    </row>
    <row r="66" spans="1:10" s="1060" customFormat="1" ht="51">
      <c r="A66" s="575">
        <f>COUNT($A$1:A64)+1</f>
        <v>22</v>
      </c>
      <c r="B66" s="429" t="s">
        <v>460</v>
      </c>
      <c r="C66" s="1015" t="s">
        <v>171</v>
      </c>
      <c r="D66" s="727">
        <v>1</v>
      </c>
      <c r="E66" s="858"/>
      <c r="F66" s="734">
        <f t="shared" si="4"/>
        <v>0</v>
      </c>
      <c r="I66" s="937"/>
    </row>
    <row r="67" spans="1:10" s="788" customFormat="1">
      <c r="A67" s="1080"/>
      <c r="B67" s="1081"/>
      <c r="C67" s="1082"/>
      <c r="D67" s="1083"/>
      <c r="E67" s="1117"/>
      <c r="F67" s="734">
        <f t="shared" si="4"/>
        <v>0</v>
      </c>
      <c r="J67" s="281"/>
    </row>
    <row r="68" spans="1:10" s="1060" customFormat="1" ht="25.5">
      <c r="A68" s="575">
        <f>COUNT($A$1:A66)+1</f>
        <v>23</v>
      </c>
      <c r="B68" s="429" t="s">
        <v>461</v>
      </c>
      <c r="C68" s="1015" t="s">
        <v>171</v>
      </c>
      <c r="D68" s="727">
        <v>1</v>
      </c>
      <c r="E68" s="858"/>
      <c r="F68" s="734">
        <f t="shared" si="4"/>
        <v>0</v>
      </c>
      <c r="I68" s="937"/>
    </row>
    <row r="69" spans="1:10" s="788" customFormat="1">
      <c r="A69" s="1080"/>
      <c r="B69" s="1081"/>
      <c r="C69" s="1082"/>
      <c r="D69" s="1083"/>
      <c r="E69" s="1117"/>
      <c r="F69" s="734">
        <f t="shared" si="4"/>
        <v>0</v>
      </c>
      <c r="J69" s="281"/>
    </row>
    <row r="70" spans="1:10" s="1" customFormat="1" ht="14.25">
      <c r="A70" s="575">
        <f>COUNT($A$1:A68)+1</f>
        <v>24</v>
      </c>
      <c r="B70" s="429" t="s">
        <v>437</v>
      </c>
      <c r="C70" s="82" t="s">
        <v>139</v>
      </c>
      <c r="D70" s="563">
        <v>40</v>
      </c>
      <c r="E70" s="384"/>
      <c r="F70" s="734">
        <f t="shared" si="4"/>
        <v>0</v>
      </c>
      <c r="J70" s="324"/>
    </row>
    <row r="71" spans="1:10" s="1" customFormat="1">
      <c r="A71" s="575"/>
      <c r="B71" s="429"/>
      <c r="C71" s="82"/>
      <c r="D71" s="563"/>
      <c r="E71" s="384"/>
      <c r="F71" s="734">
        <f t="shared" si="4"/>
        <v>0</v>
      </c>
      <c r="J71" s="324"/>
    </row>
    <row r="72" spans="1:10" s="189" customFormat="1" ht="13.5" customHeight="1">
      <c r="A72" s="575">
        <f>COUNT($A$1:A70)+1</f>
        <v>25</v>
      </c>
      <c r="B72" s="24" t="s">
        <v>438</v>
      </c>
      <c r="C72" s="637" t="s">
        <v>276</v>
      </c>
      <c r="D72" s="538">
        <v>40</v>
      </c>
      <c r="E72" s="410"/>
      <c r="F72" s="734">
        <f t="shared" si="4"/>
        <v>0</v>
      </c>
      <c r="J72" s="283"/>
    </row>
    <row r="73" spans="1:10" s="189" customFormat="1">
      <c r="A73" s="575"/>
      <c r="B73" s="1014"/>
      <c r="C73" s="637"/>
      <c r="D73" s="538"/>
      <c r="E73" s="410"/>
      <c r="F73" s="734">
        <f t="shared" si="4"/>
        <v>0</v>
      </c>
      <c r="J73" s="283"/>
    </row>
    <row r="74" spans="1:10" s="189" customFormat="1" ht="25.5">
      <c r="A74" s="575">
        <f>COUNT($A$1:A72)+1</f>
        <v>26</v>
      </c>
      <c r="B74" s="24" t="s">
        <v>439</v>
      </c>
      <c r="C74" s="637" t="s">
        <v>276</v>
      </c>
      <c r="D74" s="538">
        <v>40</v>
      </c>
      <c r="E74" s="410"/>
      <c r="F74" s="734">
        <f t="shared" si="4"/>
        <v>0</v>
      </c>
      <c r="J74" s="283"/>
    </row>
    <row r="75" spans="1:10" s="189" customFormat="1">
      <c r="A75" s="575"/>
      <c r="B75" s="429"/>
      <c r="C75" s="637"/>
      <c r="D75" s="538"/>
      <c r="E75" s="410"/>
      <c r="F75" s="638"/>
      <c r="J75" s="283"/>
    </row>
    <row r="76" spans="1:10" s="313" customFormat="1">
      <c r="A76" s="575"/>
      <c r="B76" s="1089"/>
      <c r="C76" s="536"/>
      <c r="D76" s="508"/>
      <c r="E76" s="399" t="s">
        <v>462</v>
      </c>
      <c r="F76" s="1090">
        <f>SUM(F59:F74)</f>
        <v>0</v>
      </c>
    </row>
    <row r="77" spans="1:10" s="313" customFormat="1">
      <c r="A77" s="575"/>
      <c r="B77" s="1089"/>
      <c r="C77" s="536"/>
      <c r="D77" s="508"/>
      <c r="E77" s="399"/>
      <c r="F77" s="1091"/>
    </row>
    <row r="78" spans="1:10" s="1" customFormat="1">
      <c r="A78" s="1055" t="s">
        <v>18</v>
      </c>
      <c r="B78" s="1092" t="s">
        <v>441</v>
      </c>
      <c r="C78" s="637"/>
      <c r="D78" s="538"/>
      <c r="E78" s="410"/>
      <c r="F78" s="638"/>
    </row>
    <row r="79" spans="1:10" s="1" customFormat="1">
      <c r="A79" s="1039"/>
      <c r="B79" s="1014"/>
      <c r="C79" s="637"/>
      <c r="D79" s="538"/>
      <c r="E79" s="410"/>
      <c r="F79" s="638"/>
    </row>
    <row r="80" spans="1:10" s="833" customFormat="1">
      <c r="A80" s="1093">
        <f>COUNT($A$2:A79)+1</f>
        <v>27</v>
      </c>
      <c r="B80" s="24" t="s">
        <v>463</v>
      </c>
      <c r="C80" s="1094"/>
      <c r="D80" s="513">
        <v>0.05</v>
      </c>
      <c r="E80" s="857"/>
      <c r="F80" s="1101">
        <f>(F76+F55+F37+F15)*D80</f>
        <v>0</v>
      </c>
    </row>
    <row r="81" spans="1:10" s="833" customFormat="1">
      <c r="A81" s="1098"/>
      <c r="B81" s="1099"/>
      <c r="C81" s="1094"/>
      <c r="D81" s="831"/>
      <c r="E81" s="832"/>
      <c r="F81" s="832"/>
    </row>
    <row r="82" spans="1:10" s="1038" customFormat="1">
      <c r="A82" s="1031"/>
      <c r="B82" s="1032"/>
      <c r="C82" s="1033"/>
      <c r="D82" s="1100"/>
      <c r="E82" s="1101" t="s">
        <v>443</v>
      </c>
      <c r="F82" s="1102">
        <f>SUM(F80)</f>
        <v>0</v>
      </c>
      <c r="G82" s="1037"/>
    </row>
    <row r="83" spans="1:10" s="1038" customFormat="1">
      <c r="A83" s="1031"/>
      <c r="B83" s="1032"/>
      <c r="C83" s="1033"/>
      <c r="D83" s="1100"/>
      <c r="E83" s="1101"/>
      <c r="F83" s="1104"/>
      <c r="G83" s="1037"/>
    </row>
    <row r="84" spans="1:10" s="1" customFormat="1">
      <c r="A84" s="1055"/>
      <c r="B84" s="1105" t="s">
        <v>444</v>
      </c>
      <c r="C84" s="82"/>
      <c r="D84" s="563"/>
      <c r="E84" s="120"/>
      <c r="F84" s="120"/>
    </row>
    <row r="85" spans="1:10" s="1" customFormat="1">
      <c r="A85" s="1087" t="s">
        <v>12</v>
      </c>
      <c r="B85" s="1106" t="s">
        <v>422</v>
      </c>
      <c r="C85" s="156"/>
      <c r="D85" s="1107"/>
      <c r="E85" s="120"/>
      <c r="F85" s="120">
        <f>F15</f>
        <v>0</v>
      </c>
    </row>
    <row r="86" spans="1:10" s="1" customFormat="1">
      <c r="A86" s="1087" t="s">
        <v>13</v>
      </c>
      <c r="B86" s="1108" t="s">
        <v>186</v>
      </c>
      <c r="C86" s="82"/>
      <c r="D86" s="1109"/>
      <c r="E86" s="120"/>
      <c r="F86" s="120">
        <f>F37</f>
        <v>0</v>
      </c>
    </row>
    <row r="87" spans="1:10" s="1" customFormat="1">
      <c r="A87" s="1087" t="s">
        <v>17</v>
      </c>
      <c r="B87" s="1108" t="s">
        <v>407</v>
      </c>
      <c r="C87" s="82"/>
      <c r="D87" s="1109"/>
      <c r="E87" s="120"/>
      <c r="F87" s="120">
        <f>F55</f>
        <v>0</v>
      </c>
    </row>
    <row r="88" spans="1:10" s="1" customFormat="1">
      <c r="A88" s="1087" t="s">
        <v>18</v>
      </c>
      <c r="B88" s="947" t="s">
        <v>459</v>
      </c>
      <c r="C88" s="156"/>
      <c r="D88" s="1107"/>
      <c r="E88" s="157"/>
      <c r="F88" s="157">
        <f>F76</f>
        <v>0</v>
      </c>
    </row>
    <row r="89" spans="1:10" s="1" customFormat="1">
      <c r="A89" s="1087" t="s">
        <v>19</v>
      </c>
      <c r="B89" s="947" t="str">
        <f>B78</f>
        <v>DODATNA IN NEPREDVIDENA DELA</v>
      </c>
      <c r="C89" s="156"/>
      <c r="D89" s="1107"/>
      <c r="E89" s="157"/>
      <c r="F89" s="157">
        <f>F82</f>
        <v>0</v>
      </c>
    </row>
    <row r="90" spans="1:10" s="1" customFormat="1">
      <c r="A90" s="1087"/>
      <c r="B90" s="947"/>
      <c r="C90" s="156"/>
      <c r="D90" s="1107"/>
      <c r="E90" s="157"/>
      <c r="F90" s="157"/>
    </row>
    <row r="91" spans="1:10" s="1" customFormat="1" ht="13.5" thickBot="1">
      <c r="A91" s="1110"/>
      <c r="B91" s="37" t="str">
        <f>$B$1&amp;" skupaj:"</f>
        <v>FEKALNA KANALIZACIJA skupaj:</v>
      </c>
      <c r="C91" s="1111"/>
      <c r="D91" s="1112"/>
      <c r="E91" s="1113"/>
      <c r="F91" s="1114">
        <f>SUM(F85:F89)</f>
        <v>0</v>
      </c>
    </row>
    <row r="92" spans="1:10" s="1" customFormat="1" ht="13.5" thickTop="1">
      <c r="A92" s="1087"/>
      <c r="B92" s="1106"/>
      <c r="C92" s="156"/>
      <c r="D92" s="1115"/>
      <c r="E92" s="157"/>
      <c r="F92" s="157"/>
      <c r="J92" s="324"/>
    </row>
  </sheetData>
  <sheetProtection algorithmName="SHA-512" hashValue="4qn88uDEWkkMSmZ/NiNPJgbVegj7b8HiFayg/afrs+4eva41pgLnWyZAkdMLIM0lw4WWwBc1Q4i7A4CLiguTOw==" saltValue="03GiCep/Ck++5I7e1U4BwA==" spinCount="100000" sheet="1" objects="1" scenarios="1" selectLockedCells="1"/>
  <pageMargins left="0.78740157480314965" right="0.59055118110236227" top="0.86614173228346458" bottom="0.86614173228346458" header="0.31496062992125984" footer="0.39370078740157483"/>
  <pageSetup paperSize="9" scale="97"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2" manualBreakCount="2">
    <brk id="33" max="5" man="1"/>
    <brk id="62" max="5" man="1"/>
  </rowBreaks>
  <legacyDrawingHF r:id="rId2"/>
</worksheet>
</file>

<file path=xl/worksheets/sheet4.xml><?xml version="1.0" encoding="utf-8"?>
<worksheet xmlns="http://schemas.openxmlformats.org/spreadsheetml/2006/main" xmlns:r="http://schemas.openxmlformats.org/officeDocument/2006/relationships">
  <sheetPr>
    <tabColor theme="3" tint="0.59999389629810485"/>
  </sheetPr>
  <dimension ref="A1:I39"/>
  <sheetViews>
    <sheetView showZeros="0" view="pageBreakPreview" topLeftCell="A4" zoomScaleNormal="100" zoomScaleSheetLayoutView="100" workbookViewId="0">
      <selection activeCell="C39" sqref="C39:D39"/>
    </sheetView>
  </sheetViews>
  <sheetFormatPr defaultRowHeight="12.75"/>
  <cols>
    <col min="1" max="1" width="5.140625" style="82" customWidth="1"/>
    <col min="2" max="2" width="5.140625" style="82" bestFit="1" customWidth="1"/>
    <col min="3" max="3" width="48.140625" style="1" customWidth="1"/>
    <col min="4" max="4" width="30.85546875" style="120" customWidth="1"/>
    <col min="5" max="5" width="9.140625" style="1"/>
    <col min="6" max="6" width="14.28515625" style="1" customWidth="1"/>
    <col min="7" max="7" width="9.140625" style="1"/>
    <col min="8" max="8" width="12.85546875" style="1" customWidth="1"/>
    <col min="9" max="9" width="12.5703125" style="121" customWidth="1"/>
    <col min="10" max="16384" width="9.140625" style="1"/>
  </cols>
  <sheetData>
    <row r="1" spans="1:9" ht="15.75">
      <c r="B1" s="119"/>
    </row>
    <row r="2" spans="1:9" ht="15.75">
      <c r="B2" s="119"/>
      <c r="C2" s="122"/>
      <c r="H2" s="121"/>
      <c r="I2" s="1"/>
    </row>
    <row r="4" spans="1:9" ht="15.75">
      <c r="A4" s="123"/>
      <c r="B4" s="123" t="s">
        <v>36</v>
      </c>
      <c r="D4" s="124"/>
    </row>
    <row r="5" spans="1:9" ht="15.75">
      <c r="A5" s="125"/>
      <c r="B5" s="125"/>
      <c r="C5" s="126"/>
      <c r="D5" s="124"/>
    </row>
    <row r="6" spans="1:9">
      <c r="A6" s="125"/>
      <c r="B6" s="125"/>
      <c r="C6" s="2"/>
      <c r="D6" s="124"/>
    </row>
    <row r="7" spans="1:9" s="131" customFormat="1" ht="15">
      <c r="A7" s="375" t="s">
        <v>14</v>
      </c>
      <c r="B7" s="127" t="s">
        <v>16</v>
      </c>
      <c r="C7" s="128"/>
      <c r="D7" s="129"/>
      <c r="E7" s="130"/>
      <c r="I7" s="132"/>
    </row>
    <row r="8" spans="1:9" s="2" customFormat="1" ht="14.25">
      <c r="A8" s="376"/>
      <c r="B8" s="133"/>
      <c r="C8" s="134"/>
      <c r="D8" s="135"/>
      <c r="E8" s="136"/>
      <c r="F8" s="137"/>
      <c r="G8" s="138"/>
      <c r="I8" s="121"/>
    </row>
    <row r="9" spans="1:9">
      <c r="A9" s="139"/>
      <c r="B9" s="139" t="str">
        <f>'PRIPRAVLJALNA DELA'!A3</f>
        <v>I.</v>
      </c>
      <c r="C9" s="140" t="str">
        <f>+'PRIPRAVLJALNA DELA'!B3</f>
        <v>UREDITEV GRADBIŠČA</v>
      </c>
      <c r="D9" s="141">
        <f>+'PRIPRAVLJALNA DELA'!F38</f>
        <v>0</v>
      </c>
      <c r="E9" s="142"/>
    </row>
    <row r="10" spans="1:9">
      <c r="A10" s="139"/>
      <c r="B10" s="139" t="str">
        <f>RUŠITVENA!A1</f>
        <v>II.</v>
      </c>
      <c r="C10" s="140" t="str">
        <f>+RUŠITVENA!B1</f>
        <v>RUŠITVENA DELA</v>
      </c>
      <c r="D10" s="141">
        <f>+RUŠITVENA!F77</f>
        <v>0</v>
      </c>
      <c r="E10" s="142"/>
    </row>
    <row r="11" spans="1:9">
      <c r="A11" s="144"/>
      <c r="B11" s="144" t="str">
        <f>+ZEMELJSKA!A1</f>
        <v>III.</v>
      </c>
      <c r="C11" s="145" t="str">
        <f>+ZEMELJSKA!B1</f>
        <v>ZEMELJSKA DELA</v>
      </c>
      <c r="D11" s="146">
        <f>+ZEMELJSKA!F38</f>
        <v>0</v>
      </c>
      <c r="E11" s="142"/>
    </row>
    <row r="12" spans="1:9">
      <c r="A12" s="144"/>
      <c r="B12" s="144" t="str">
        <f>+' KANAL. V OBJEKTU'!A1</f>
        <v>IV.</v>
      </c>
      <c r="C12" s="140" t="str">
        <f>+' KANAL. V OBJEKTU'!B1</f>
        <v>KANALIZACIJA V OBJEKTU</v>
      </c>
      <c r="D12" s="146">
        <f>+' KANAL. V OBJEKTU'!F37</f>
        <v>0</v>
      </c>
      <c r="E12" s="142"/>
    </row>
    <row r="13" spans="1:9">
      <c r="A13" s="144"/>
      <c r="B13" s="144" t="str">
        <f>+BETONSKA!A1</f>
        <v>V.</v>
      </c>
      <c r="C13" s="145" t="str">
        <f>+BETONSKA!B1</f>
        <v xml:space="preserve">BETONSKA DELA </v>
      </c>
      <c r="D13" s="146">
        <f>+BETONSKA!F51</f>
        <v>0</v>
      </c>
      <c r="E13" s="142"/>
    </row>
    <row r="14" spans="1:9">
      <c r="A14" s="144"/>
      <c r="B14" s="147" t="str">
        <f>'TESARSKA DELA'!A1</f>
        <v>VI.</v>
      </c>
      <c r="C14" s="145" t="str">
        <f>+'TESARSKA DELA'!B1</f>
        <v>TESARSKA  DELA</v>
      </c>
      <c r="D14" s="146">
        <f>+'TESARSKA DELA'!F49</f>
        <v>0</v>
      </c>
      <c r="E14" s="142"/>
    </row>
    <row r="15" spans="1:9">
      <c r="A15" s="144"/>
      <c r="B15" s="148" t="str">
        <f>ZIDARSKA!A1</f>
        <v>VII.</v>
      </c>
      <c r="C15" s="149" t="str">
        <f>+ZIDARSKA!B1</f>
        <v>ZIDARSKA DELA</v>
      </c>
      <c r="D15" s="150">
        <f>+ZIDARSKA!F59</f>
        <v>0</v>
      </c>
      <c r="E15" s="142"/>
    </row>
    <row r="16" spans="1:9" s="154" customFormat="1" ht="15">
      <c r="A16" s="377"/>
      <c r="B16" s="151"/>
      <c r="C16" s="152" t="s">
        <v>9</v>
      </c>
      <c r="D16" s="153">
        <f>SUM(D9:D15)</f>
        <v>0</v>
      </c>
      <c r="I16" s="155"/>
    </row>
    <row r="17" spans="1:9" s="6" customFormat="1">
      <c r="A17" s="301"/>
      <c r="B17" s="156"/>
      <c r="D17" s="157"/>
      <c r="I17" s="158"/>
    </row>
    <row r="18" spans="1:9" s="162" customFormat="1" ht="15">
      <c r="A18" s="378" t="s">
        <v>0</v>
      </c>
      <c r="B18" s="1156" t="s">
        <v>30</v>
      </c>
      <c r="C18" s="1157"/>
      <c r="D18" s="160"/>
      <c r="E18" s="161"/>
      <c r="I18" s="132"/>
    </row>
    <row r="19" spans="1:9">
      <c r="A19" s="143"/>
      <c r="B19" s="139" t="str">
        <f>+rekapitulacija!B4</f>
        <v>I.</v>
      </c>
      <c r="C19" s="163" t="str">
        <f>+rekapitulacija!C4</f>
        <v>STREHA - DVOKAPNICA</v>
      </c>
      <c r="D19" s="164">
        <f>+rekapitulacija!D4</f>
        <v>0</v>
      </c>
      <c r="E19" s="142"/>
    </row>
    <row r="20" spans="1:9">
      <c r="A20" s="143"/>
      <c r="B20" s="139" t="str">
        <f>+rekapitulacija!B5</f>
        <v>II.</v>
      </c>
      <c r="C20" s="163" t="str">
        <f>+rekapitulacija!C5</f>
        <v xml:space="preserve">RAVNA STREHA </v>
      </c>
      <c r="D20" s="164">
        <f>+rekapitulacija!D5</f>
        <v>0</v>
      </c>
      <c r="E20" s="142"/>
    </row>
    <row r="21" spans="1:9">
      <c r="A21" s="143"/>
      <c r="B21" s="139" t="str">
        <f>+rekapitulacija!B6</f>
        <v>III.</v>
      </c>
      <c r="C21" s="163" t="str">
        <f>+rekapitulacija!C6</f>
        <v>FASADA</v>
      </c>
      <c r="D21" s="164">
        <f>+rekapitulacija!D6</f>
        <v>0</v>
      </c>
      <c r="E21" s="142"/>
    </row>
    <row r="22" spans="1:9">
      <c r="A22" s="143"/>
      <c r="B22" s="139" t="str">
        <f>+rekapitulacija!B7</f>
        <v>IV.</v>
      </c>
      <c r="C22" s="163" t="str">
        <f>+rekapitulacija!C7</f>
        <v>KLJUČAVNIČARSKA DELA</v>
      </c>
      <c r="D22" s="164">
        <f>+rekapitulacija!D7</f>
        <v>0</v>
      </c>
      <c r="E22" s="142"/>
    </row>
    <row r="23" spans="1:9">
      <c r="A23" s="143"/>
      <c r="B23" s="139" t="str">
        <f>+rekapitulacija!B8</f>
        <v>V.</v>
      </c>
      <c r="C23" s="163" t="str">
        <f>+rekapitulacija!C8</f>
        <v>ESTRIHI</v>
      </c>
      <c r="D23" s="164">
        <f>+rekapitulacija!D8</f>
        <v>0</v>
      </c>
      <c r="E23" s="142"/>
    </row>
    <row r="24" spans="1:9">
      <c r="A24" s="143"/>
      <c r="B24" s="144" t="str">
        <f>+rekapitulacija!B9</f>
        <v>VI.</v>
      </c>
      <c r="C24" s="163" t="str">
        <f>+rekapitulacija!C9</f>
        <v xml:space="preserve">KERAMIKA </v>
      </c>
      <c r="D24" s="164">
        <f>+rekapitulacija!D9</f>
        <v>0</v>
      </c>
      <c r="E24" s="142"/>
    </row>
    <row r="25" spans="1:9">
      <c r="A25" s="143"/>
      <c r="B25" s="144" t="str">
        <f>+rekapitulacija!B10</f>
        <v>VII.</v>
      </c>
      <c r="C25" s="163" t="str">
        <f>+rekapitulacija!C10</f>
        <v>PVC TLAKI</v>
      </c>
      <c r="D25" s="164">
        <f>+rekapitulacija!D10</f>
        <v>0</v>
      </c>
      <c r="E25" s="142"/>
    </row>
    <row r="26" spans="1:9">
      <c r="A26" s="143"/>
      <c r="B26" s="144" t="str">
        <f>+rekapitulacija!B11</f>
        <v>VIII.</v>
      </c>
      <c r="C26" s="163" t="str">
        <f>+rekapitulacija!C11</f>
        <v>VRATA, SANITARNE STENE</v>
      </c>
      <c r="D26" s="164">
        <f>+rekapitulacija!D11</f>
        <v>0</v>
      </c>
      <c r="E26" s="142"/>
    </row>
    <row r="27" spans="1:9">
      <c r="A27" s="143"/>
      <c r="B27" s="144" t="str">
        <f>+rekapitulacija!B12</f>
        <v>IX.</v>
      </c>
      <c r="C27" s="163" t="str">
        <f>+rekapitulacija!C12</f>
        <v>OKNA</v>
      </c>
      <c r="D27" s="164">
        <f>+rekapitulacija!D12</f>
        <v>0</v>
      </c>
      <c r="E27" s="142"/>
    </row>
    <row r="28" spans="1:9">
      <c r="A28" s="143"/>
      <c r="B28" s="144" t="str">
        <f>+rekapitulacija!B13</f>
        <v>X.</v>
      </c>
      <c r="C28" s="163" t="str">
        <f>+rekapitulacija!C13</f>
        <v>ZUNANJE IN NOTRANJE ZASTEKLITVE</v>
      </c>
      <c r="D28" s="164">
        <f>+rekapitulacija!D13</f>
        <v>0</v>
      </c>
      <c r="E28" s="142"/>
    </row>
    <row r="29" spans="1:9">
      <c r="A29" s="143"/>
      <c r="B29" s="144" t="str">
        <f>+rekapitulacija!B14</f>
        <v>XI.</v>
      </c>
      <c r="C29" s="163" t="str">
        <f>+rekapitulacija!C14</f>
        <v>SUHOMONTAŽNA DELA</v>
      </c>
      <c r="D29" s="164">
        <f>+rekapitulacija!D14</f>
        <v>0</v>
      </c>
      <c r="E29" s="142"/>
    </row>
    <row r="30" spans="1:9">
      <c r="A30" s="143"/>
      <c r="B30" s="144" t="str">
        <f>+rekapitulacija!B15</f>
        <v>XII.</v>
      </c>
      <c r="C30" s="163" t="str">
        <f>+rekapitulacija!C15</f>
        <v>SLIKOPLESKARSKA DELA</v>
      </c>
      <c r="D30" s="164">
        <f>+rekapitulacija!D15</f>
        <v>0</v>
      </c>
      <c r="E30" s="142"/>
    </row>
    <row r="31" spans="1:9">
      <c r="A31" s="143"/>
      <c r="B31" s="144" t="str">
        <f>+rekapitulacija!B16</f>
        <v>XIII.</v>
      </c>
      <c r="C31" s="163" t="str">
        <f>+rekapitulacija!C16</f>
        <v>DVIGALO</v>
      </c>
      <c r="D31" s="164">
        <f>+rekapitulacija!D16</f>
        <v>0</v>
      </c>
      <c r="E31" s="142"/>
    </row>
    <row r="32" spans="1:9">
      <c r="A32" s="143"/>
      <c r="B32" s="148" t="str">
        <f>+rekapitulacija!B17</f>
        <v>XIV.</v>
      </c>
      <c r="C32" s="165" t="str">
        <f>+rekapitulacija!C17</f>
        <v>RAZNA DELA</v>
      </c>
      <c r="D32" s="166">
        <f>+rekapitulacija!D17</f>
        <v>0</v>
      </c>
      <c r="E32" s="142"/>
    </row>
    <row r="33" spans="1:9" s="154" customFormat="1" ht="15">
      <c r="A33" s="151"/>
      <c r="B33" s="151"/>
      <c r="C33" s="152" t="s">
        <v>33</v>
      </c>
      <c r="D33" s="153">
        <f>SUM(D19:D32)</f>
        <v>0</v>
      </c>
      <c r="I33" s="155"/>
    </row>
    <row r="34" spans="1:9" s="6" customFormat="1" ht="13.5" thickBot="1">
      <c r="A34" s="143"/>
      <c r="B34" s="144"/>
      <c r="C34" s="163"/>
      <c r="D34" s="164"/>
      <c r="E34" s="142"/>
      <c r="I34" s="158"/>
    </row>
    <row r="35" spans="1:9" s="176" customFormat="1" ht="16.5" thickBot="1">
      <c r="A35" s="171"/>
      <c r="B35" s="172"/>
      <c r="C35" s="173" t="s">
        <v>380</v>
      </c>
      <c r="D35" s="174">
        <f>D16+D33</f>
        <v>0</v>
      </c>
      <c r="E35" s="175"/>
      <c r="I35" s="121"/>
    </row>
    <row r="36" spans="1:9" s="181" customFormat="1">
      <c r="A36" s="177"/>
      <c r="B36" s="177"/>
      <c r="C36" s="178"/>
      <c r="D36" s="179"/>
      <c r="E36" s="180"/>
      <c r="I36" s="121"/>
    </row>
    <row r="37" spans="1:9" s="184" customFormat="1">
      <c r="A37" s="182"/>
      <c r="B37" s="182"/>
      <c r="C37" s="183"/>
      <c r="D37" s="370"/>
      <c r="I37" s="185"/>
    </row>
    <row r="38" spans="1:9" s="8" customFormat="1" ht="27.75" customHeight="1">
      <c r="A38" s="9"/>
      <c r="B38" s="9"/>
      <c r="C38" s="1154"/>
      <c r="D38" s="1155"/>
      <c r="I38" s="185"/>
    </row>
    <row r="39" spans="1:9" s="8" customFormat="1" ht="29.25" customHeight="1">
      <c r="A39" s="9"/>
      <c r="B39" s="9"/>
      <c r="C39" s="1154"/>
      <c r="D39" s="1155"/>
      <c r="I39" s="185"/>
    </row>
  </sheetData>
  <sheetProtection algorithmName="SHA-512" hashValue="kyH7zi9r6EiA3HVhBsxvOUYn4erKJ4WmSEe6X9Nr4pLuy2iW4DBu9JgdMTF5hzZcrohlIUbcj+jBtipyNlZvbg==" saltValue="wiUhHI3qf07Fro9MkeqTFA==" spinCount="100000" sheet="1" objects="1" scenarios="1" selectLockedCells="1"/>
  <mergeCells count="3">
    <mergeCell ref="B18:C18"/>
    <mergeCell ref="C38:D38"/>
    <mergeCell ref="C39:D39"/>
  </mergeCells>
  <phoneticPr fontId="0" type="noConversion"/>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A17:D17 A19 A20 A25 A18 C18:D18 A33:B33 A36:D36 A16:C16" emptyCellReference="1"/>
  </ignoredErrors>
  <legacyDrawingHF r:id="rId2"/>
</worksheet>
</file>

<file path=xl/worksheets/sheet5.xml><?xml version="1.0" encoding="utf-8"?>
<worksheet xmlns="http://schemas.openxmlformats.org/spreadsheetml/2006/main" xmlns:r="http://schemas.openxmlformats.org/officeDocument/2006/relationships">
  <sheetPr>
    <tabColor theme="3" tint="0.59999389629810485"/>
  </sheetPr>
  <dimension ref="A1:G42"/>
  <sheetViews>
    <sheetView showZeros="0" view="pageBreakPreview" topLeftCell="A13" zoomScaleNormal="100" zoomScaleSheetLayoutView="100" workbookViewId="0">
      <selection activeCell="E7" sqref="E7"/>
    </sheetView>
  </sheetViews>
  <sheetFormatPr defaultRowHeight="12.75"/>
  <cols>
    <col min="1" max="1" width="6" style="554" customWidth="1"/>
    <col min="2" max="2" width="40" style="555" customWidth="1"/>
    <col min="3" max="3" width="7.140625" style="556" customWidth="1"/>
    <col min="4" max="4" width="9" style="557" customWidth="1"/>
    <col min="5" max="5" width="11.7109375" style="558" customWidth="1"/>
    <col min="6" max="6" width="15.7109375" style="558" customWidth="1"/>
    <col min="7" max="16384" width="9.140625" style="559"/>
  </cols>
  <sheetData>
    <row r="1" spans="1:7" s="549" customFormat="1" ht="15.75">
      <c r="A1" s="92" t="s">
        <v>14</v>
      </c>
      <c r="B1" s="93" t="s">
        <v>40</v>
      </c>
      <c r="C1" s="438"/>
      <c r="D1" s="439"/>
      <c r="E1" s="365"/>
      <c r="F1" s="365"/>
    </row>
    <row r="2" spans="1:7" s="549" customFormat="1" ht="15.75">
      <c r="A2" s="92"/>
      <c r="B2" s="93"/>
      <c r="C2" s="438"/>
      <c r="D2" s="439"/>
      <c r="E2" s="365"/>
      <c r="F2" s="365"/>
    </row>
    <row r="3" spans="1:7" s="550" customFormat="1">
      <c r="A3" s="94" t="s">
        <v>12</v>
      </c>
      <c r="B3" s="95" t="s">
        <v>62</v>
      </c>
      <c r="C3" s="440"/>
      <c r="D3" s="439"/>
      <c r="E3" s="366"/>
      <c r="F3" s="366"/>
    </row>
    <row r="4" spans="1:7" s="551" customFormat="1">
      <c r="A4" s="94"/>
      <c r="B4" s="95"/>
      <c r="C4" s="441"/>
      <c r="D4" s="442"/>
      <c r="E4" s="367"/>
      <c r="F4" s="367"/>
    </row>
    <row r="5" spans="1:7" s="6" customFormat="1">
      <c r="A5" s="418" t="s">
        <v>25</v>
      </c>
      <c r="B5" s="419" t="s">
        <v>26</v>
      </c>
      <c r="C5" s="506" t="s">
        <v>11</v>
      </c>
      <c r="D5" s="507" t="s">
        <v>27</v>
      </c>
      <c r="E5" s="420" t="s">
        <v>28</v>
      </c>
      <c r="F5" s="421" t="s">
        <v>29</v>
      </c>
      <c r="G5" s="142"/>
    </row>
    <row r="6" spans="1:7" s="552" customFormat="1">
      <c r="A6" s="96"/>
      <c r="B6" s="97"/>
      <c r="C6" s="445"/>
      <c r="D6" s="446"/>
      <c r="E6" s="359"/>
      <c r="F6" s="359"/>
    </row>
    <row r="7" spans="1:7" s="431" customFormat="1">
      <c r="A7" s="71">
        <f>COUNT($A$5:A5)+1</f>
        <v>1</v>
      </c>
      <c r="B7" s="63" t="s">
        <v>114</v>
      </c>
      <c r="C7" s="447" t="s">
        <v>115</v>
      </c>
      <c r="D7" s="448">
        <v>1</v>
      </c>
      <c r="E7" s="25"/>
      <c r="F7" s="360">
        <f>D7*E7</f>
        <v>0</v>
      </c>
    </row>
    <row r="8" spans="1:7" s="431" customFormat="1">
      <c r="A8" s="71"/>
      <c r="B8" s="63"/>
      <c r="C8" s="447"/>
      <c r="D8" s="448"/>
      <c r="E8" s="25"/>
      <c r="F8" s="360">
        <f t="shared" ref="F8:F34" si="0">D8*E8</f>
        <v>0</v>
      </c>
    </row>
    <row r="9" spans="1:7" s="431" customFormat="1" ht="63.75">
      <c r="A9" s="71">
        <f>COUNT($A$5:A8)+1</f>
        <v>2</v>
      </c>
      <c r="B9" s="63" t="s">
        <v>163</v>
      </c>
      <c r="C9" s="447"/>
      <c r="D9" s="448"/>
      <c r="E9" s="25"/>
      <c r="F9" s="360">
        <f t="shared" si="0"/>
        <v>0</v>
      </c>
    </row>
    <row r="10" spans="1:7" s="431" customFormat="1" ht="51">
      <c r="A10" s="71"/>
      <c r="B10" s="26" t="s">
        <v>116</v>
      </c>
      <c r="C10" s="447" t="s">
        <v>117</v>
      </c>
      <c r="D10" s="448">
        <v>50</v>
      </c>
      <c r="E10" s="25"/>
      <c r="F10" s="360">
        <f t="shared" si="0"/>
        <v>0</v>
      </c>
    </row>
    <row r="11" spans="1:7" s="431" customFormat="1">
      <c r="A11" s="71"/>
      <c r="B11" s="26"/>
      <c r="C11" s="447"/>
      <c r="D11" s="448"/>
      <c r="E11" s="25"/>
      <c r="F11" s="360">
        <f t="shared" si="0"/>
        <v>0</v>
      </c>
    </row>
    <row r="12" spans="1:7" s="431" customFormat="1" ht="38.25">
      <c r="A12" s="71">
        <f>COUNT($A$5:A9)+1</f>
        <v>3</v>
      </c>
      <c r="B12" s="14" t="s">
        <v>118</v>
      </c>
      <c r="C12" s="447" t="s">
        <v>115</v>
      </c>
      <c r="D12" s="448">
        <v>1</v>
      </c>
      <c r="E12" s="25"/>
      <c r="F12" s="360">
        <f t="shared" si="0"/>
        <v>0</v>
      </c>
    </row>
    <row r="13" spans="1:7" s="431" customFormat="1">
      <c r="A13" s="71"/>
      <c r="B13" s="14"/>
      <c r="C13" s="447"/>
      <c r="D13" s="448"/>
      <c r="E13" s="25"/>
      <c r="F13" s="360">
        <f t="shared" si="0"/>
        <v>0</v>
      </c>
    </row>
    <row r="14" spans="1:7" s="431" customFormat="1" ht="38.25">
      <c r="A14" s="71">
        <f>COUNT($A$5:A12)+1</f>
        <v>4</v>
      </c>
      <c r="B14" s="14" t="s">
        <v>473</v>
      </c>
      <c r="C14" s="447"/>
      <c r="D14" s="449"/>
      <c r="E14" s="25"/>
      <c r="F14" s="360">
        <f t="shared" si="0"/>
        <v>0</v>
      </c>
    </row>
    <row r="15" spans="1:7" s="431" customFormat="1" ht="25.5" customHeight="1">
      <c r="A15" s="71"/>
      <c r="B15" s="26" t="s">
        <v>472</v>
      </c>
      <c r="C15" s="447" t="s">
        <v>102</v>
      </c>
      <c r="D15" s="449">
        <v>1</v>
      </c>
      <c r="E15" s="25"/>
      <c r="F15" s="360">
        <f t="shared" si="0"/>
        <v>0</v>
      </c>
    </row>
    <row r="16" spans="1:7" s="431" customFormat="1">
      <c r="A16" s="71"/>
      <c r="B16" s="63"/>
      <c r="C16" s="450"/>
      <c r="D16" s="449"/>
      <c r="E16" s="25"/>
      <c r="F16" s="360">
        <f t="shared" si="0"/>
        <v>0</v>
      </c>
    </row>
    <row r="17" spans="1:6" s="431" customFormat="1" ht="52.5" customHeight="1">
      <c r="A17" s="71">
        <f>COUNT($A$5:A15)+1</f>
        <v>5</v>
      </c>
      <c r="B17" s="14" t="s">
        <v>474</v>
      </c>
      <c r="C17" s="447" t="s">
        <v>102</v>
      </c>
      <c r="D17" s="449">
        <v>1</v>
      </c>
      <c r="E17" s="25"/>
      <c r="F17" s="360">
        <f t="shared" si="0"/>
        <v>0</v>
      </c>
    </row>
    <row r="18" spans="1:6" s="431" customFormat="1" ht="25.5">
      <c r="A18" s="71"/>
      <c r="B18" s="14" t="s">
        <v>119</v>
      </c>
      <c r="C18" s="447" t="s">
        <v>102</v>
      </c>
      <c r="D18" s="449">
        <v>6</v>
      </c>
      <c r="E18" s="25"/>
      <c r="F18" s="360">
        <f t="shared" si="0"/>
        <v>0</v>
      </c>
    </row>
    <row r="19" spans="1:6" s="431" customFormat="1">
      <c r="A19" s="71"/>
      <c r="B19" s="14"/>
      <c r="C19" s="450"/>
      <c r="D19" s="449"/>
      <c r="E19" s="25"/>
      <c r="F19" s="360">
        <f t="shared" si="0"/>
        <v>0</v>
      </c>
    </row>
    <row r="20" spans="1:6" s="431" customFormat="1" ht="25.5">
      <c r="A20" s="71">
        <f>COUNT($A$5:A17)+1</f>
        <v>6</v>
      </c>
      <c r="B20" s="14" t="s">
        <v>475</v>
      </c>
      <c r="C20" s="450"/>
      <c r="D20" s="449"/>
      <c r="E20" s="25"/>
      <c r="F20" s="360">
        <f t="shared" si="0"/>
        <v>0</v>
      </c>
    </row>
    <row r="21" spans="1:6" s="431" customFormat="1">
      <c r="A21" s="71"/>
      <c r="B21" s="14" t="s">
        <v>120</v>
      </c>
      <c r="C21" s="447" t="s">
        <v>102</v>
      </c>
      <c r="D21" s="449">
        <v>1</v>
      </c>
      <c r="E21" s="25"/>
      <c r="F21" s="360">
        <f t="shared" si="0"/>
        <v>0</v>
      </c>
    </row>
    <row r="22" spans="1:6" s="431" customFormat="1">
      <c r="A22" s="71"/>
      <c r="B22" s="14" t="s">
        <v>121</v>
      </c>
      <c r="C22" s="447" t="s">
        <v>102</v>
      </c>
      <c r="D22" s="449">
        <v>1</v>
      </c>
      <c r="E22" s="25"/>
      <c r="F22" s="360">
        <f t="shared" si="0"/>
        <v>0</v>
      </c>
    </row>
    <row r="23" spans="1:6" s="431" customFormat="1">
      <c r="A23" s="71"/>
      <c r="B23" s="14"/>
      <c r="C23" s="447"/>
      <c r="D23" s="449"/>
      <c r="E23" s="25"/>
      <c r="F23" s="360">
        <f t="shared" si="0"/>
        <v>0</v>
      </c>
    </row>
    <row r="24" spans="1:6" s="431" customFormat="1" ht="25.5">
      <c r="A24" s="71">
        <f>COUNT($A$5:A23)+1</f>
        <v>7</v>
      </c>
      <c r="B24" s="14" t="s">
        <v>122</v>
      </c>
      <c r="C24" s="447" t="s">
        <v>102</v>
      </c>
      <c r="D24" s="449">
        <v>1</v>
      </c>
      <c r="E24" s="25"/>
      <c r="F24" s="360">
        <f t="shared" si="0"/>
        <v>0</v>
      </c>
    </row>
    <row r="25" spans="1:6" s="431" customFormat="1">
      <c r="A25" s="71"/>
      <c r="B25" s="14"/>
      <c r="C25" s="450"/>
      <c r="D25" s="449"/>
      <c r="E25" s="25"/>
      <c r="F25" s="360">
        <f t="shared" si="0"/>
        <v>0</v>
      </c>
    </row>
    <row r="26" spans="1:6" s="431" customFormat="1" ht="38.25">
      <c r="A26" s="71">
        <f>COUNT($A$5:A25)+1</f>
        <v>8</v>
      </c>
      <c r="B26" s="14" t="s">
        <v>123</v>
      </c>
      <c r="C26" s="447" t="s">
        <v>115</v>
      </c>
      <c r="D26" s="449">
        <v>1</v>
      </c>
      <c r="E26" s="25"/>
      <c r="F26" s="360">
        <f t="shared" si="0"/>
        <v>0</v>
      </c>
    </row>
    <row r="27" spans="1:6" s="431" customFormat="1">
      <c r="A27" s="71"/>
      <c r="B27" s="14" t="s">
        <v>124</v>
      </c>
      <c r="C27" s="447" t="s">
        <v>115</v>
      </c>
      <c r="D27" s="449">
        <v>6</v>
      </c>
      <c r="E27" s="25"/>
      <c r="F27" s="360">
        <f t="shared" si="0"/>
        <v>0</v>
      </c>
    </row>
    <row r="28" spans="1:6" s="431" customFormat="1">
      <c r="A28" s="71"/>
      <c r="B28" s="14"/>
      <c r="C28" s="447"/>
      <c r="D28" s="449"/>
      <c r="E28" s="25"/>
      <c r="F28" s="360">
        <f t="shared" si="0"/>
        <v>0</v>
      </c>
    </row>
    <row r="29" spans="1:6" s="431" customFormat="1" ht="38.25">
      <c r="A29" s="71">
        <f>COUNT($A$5:A28)+1</f>
        <v>9</v>
      </c>
      <c r="B29" s="14" t="s">
        <v>125</v>
      </c>
      <c r="C29" s="447" t="s">
        <v>115</v>
      </c>
      <c r="D29" s="449">
        <v>1</v>
      </c>
      <c r="E29" s="25"/>
      <c r="F29" s="360">
        <f t="shared" si="0"/>
        <v>0</v>
      </c>
    </row>
    <row r="30" spans="1:6" s="431" customFormat="1">
      <c r="A30" s="71"/>
      <c r="B30" s="14" t="s">
        <v>126</v>
      </c>
      <c r="C30" s="447" t="s">
        <v>115</v>
      </c>
      <c r="D30" s="449">
        <v>6</v>
      </c>
      <c r="E30" s="25"/>
      <c r="F30" s="360">
        <f t="shared" si="0"/>
        <v>0</v>
      </c>
    </row>
    <row r="31" spans="1:6" s="431" customFormat="1">
      <c r="A31" s="71"/>
      <c r="B31" s="14"/>
      <c r="C31" s="447"/>
      <c r="D31" s="449"/>
      <c r="E31" s="25"/>
      <c r="F31" s="360">
        <f t="shared" si="0"/>
        <v>0</v>
      </c>
    </row>
    <row r="32" spans="1:6" s="431" customFormat="1" ht="25.5">
      <c r="A32" s="71">
        <f>COUNT($A$5:A31)+1</f>
        <v>10</v>
      </c>
      <c r="B32" s="14" t="s">
        <v>127</v>
      </c>
      <c r="C32" s="447" t="s">
        <v>115</v>
      </c>
      <c r="D32" s="449">
        <v>2</v>
      </c>
      <c r="E32" s="25"/>
      <c r="F32" s="360">
        <f t="shared" si="0"/>
        <v>0</v>
      </c>
    </row>
    <row r="33" spans="1:6" s="431" customFormat="1">
      <c r="A33" s="71"/>
      <c r="B33" s="14"/>
      <c r="C33" s="447"/>
      <c r="D33" s="449"/>
      <c r="E33" s="25"/>
      <c r="F33" s="360">
        <f t="shared" si="0"/>
        <v>0</v>
      </c>
    </row>
    <row r="34" spans="1:6" s="431" customFormat="1" ht="51">
      <c r="A34" s="71">
        <f>COUNT($A$5:A33)+1</f>
        <v>11</v>
      </c>
      <c r="B34" s="14" t="s">
        <v>485</v>
      </c>
      <c r="C34" s="447" t="s">
        <v>171</v>
      </c>
      <c r="D34" s="449">
        <v>1</v>
      </c>
      <c r="E34" s="25"/>
      <c r="F34" s="360">
        <f t="shared" si="0"/>
        <v>0</v>
      </c>
    </row>
    <row r="35" spans="1:6" s="431" customFormat="1">
      <c r="A35" s="71"/>
      <c r="B35" s="14"/>
      <c r="C35" s="447"/>
      <c r="D35" s="449"/>
      <c r="E35" s="25"/>
      <c r="F35" s="360"/>
    </row>
    <row r="36" spans="1:6" s="431" customFormat="1">
      <c r="A36" s="71">
        <f>COUNT($A$5:A35)+1</f>
        <v>12</v>
      </c>
      <c r="B36" s="14" t="s">
        <v>24</v>
      </c>
      <c r="C36" s="447"/>
      <c r="D36" s="513">
        <v>0.05</v>
      </c>
      <c r="E36" s="25"/>
      <c r="F36" s="360">
        <f>SUM(F6:F35)*D36</f>
        <v>0</v>
      </c>
    </row>
    <row r="37" spans="1:6" s="431" customFormat="1" ht="9" customHeight="1">
      <c r="A37" s="71"/>
      <c r="B37" s="14"/>
      <c r="C37" s="447"/>
      <c r="D37" s="449"/>
      <c r="E37" s="360"/>
      <c r="F37" s="360"/>
    </row>
    <row r="38" spans="1:6" s="431" customFormat="1" ht="13.5" thickBot="1">
      <c r="A38" s="345"/>
      <c r="B38" s="91" t="s">
        <v>128</v>
      </c>
      <c r="C38" s="451"/>
      <c r="D38" s="452"/>
      <c r="E38" s="553"/>
      <c r="F38" s="368">
        <f>SUM(F6:F37)</f>
        <v>0</v>
      </c>
    </row>
    <row r="39" spans="1:6" s="431" customFormat="1" ht="13.5" thickTop="1">
      <c r="A39" s="38"/>
      <c r="B39" s="39"/>
      <c r="C39" s="453"/>
      <c r="D39" s="454"/>
      <c r="E39" s="369"/>
      <c r="F39" s="369"/>
    </row>
    <row r="40" spans="1:6" s="431" customFormat="1">
      <c r="A40" s="38"/>
      <c r="B40" s="39"/>
      <c r="C40" s="453"/>
      <c r="D40" s="454"/>
      <c r="E40" s="369"/>
      <c r="F40" s="369"/>
    </row>
    <row r="41" spans="1:6" s="431" customFormat="1">
      <c r="A41" s="38"/>
      <c r="B41" s="39"/>
      <c r="C41" s="453"/>
      <c r="D41" s="454"/>
      <c r="E41" s="369"/>
      <c r="F41" s="369"/>
    </row>
    <row r="42" spans="1:6" s="431" customFormat="1">
      <c r="A42" s="38"/>
      <c r="B42" s="39"/>
      <c r="C42" s="453"/>
      <c r="D42" s="454"/>
      <c r="E42" s="369"/>
      <c r="F42" s="369"/>
    </row>
  </sheetData>
  <sheetProtection algorithmName="SHA-512" hashValue="f+yo+DGB/T+kR9H4tM/aY0D0uC1i424qCT1FZZ7bnYVlEfwkbZnKtWsiWX+Mj9MrAzb0B9AaFURmi6JS1hBnHQ==" saltValue="spV5GuxuEAFF1+Rmq3wNRw=="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6.xml><?xml version="1.0" encoding="utf-8"?>
<worksheet xmlns="http://schemas.openxmlformats.org/spreadsheetml/2006/main" xmlns:r="http://schemas.openxmlformats.org/officeDocument/2006/relationships">
  <sheetPr>
    <tabColor theme="3" tint="0.59999389629810485"/>
  </sheetPr>
  <dimension ref="A1:G95"/>
  <sheetViews>
    <sheetView showZeros="0" view="pageBreakPreview" topLeftCell="A10" zoomScaleNormal="100" zoomScaleSheetLayoutView="100" workbookViewId="0">
      <selection activeCell="E65" sqref="E65"/>
    </sheetView>
  </sheetViews>
  <sheetFormatPr defaultRowHeight="12.75"/>
  <cols>
    <col min="1" max="1" width="6.7109375" style="43" customWidth="1"/>
    <col min="2" max="2" width="44.140625" style="43" customWidth="1"/>
    <col min="3" max="3" width="4.7109375" style="501" customWidth="1"/>
    <col min="4" max="4" width="10" style="502" customWidth="1"/>
    <col min="5" max="5" width="9.85546875" style="364" customWidth="1"/>
    <col min="6" max="6" width="13.5703125" style="364" customWidth="1"/>
    <col min="7" max="7" width="9.140625" style="43"/>
    <col min="8" max="8" width="13.85546875" style="43" customWidth="1"/>
    <col min="9" max="16384" width="9.140625" style="43"/>
  </cols>
  <sheetData>
    <row r="1" spans="1:6" s="285" customFormat="1">
      <c r="A1" s="4" t="s">
        <v>13</v>
      </c>
      <c r="B1" s="113" t="s">
        <v>31</v>
      </c>
      <c r="C1" s="503"/>
      <c r="D1" s="504"/>
      <c r="E1" s="280"/>
      <c r="F1" s="280"/>
    </row>
    <row r="2" spans="1:6" s="285" customFormat="1">
      <c r="A2" s="4"/>
      <c r="B2" s="113"/>
      <c r="C2" s="503"/>
      <c r="D2" s="504"/>
      <c r="E2" s="280"/>
      <c r="F2" s="280"/>
    </row>
    <row r="3" spans="1:6" s="285" customFormat="1">
      <c r="A3" s="4"/>
      <c r="B3" s="412" t="s">
        <v>15</v>
      </c>
      <c r="C3" s="503"/>
      <c r="D3" s="505"/>
      <c r="E3" s="280"/>
      <c r="F3" s="280"/>
    </row>
    <row r="4" spans="1:6" s="285" customFormat="1" ht="38.25">
      <c r="A4" s="4"/>
      <c r="B4" s="413" t="s">
        <v>168</v>
      </c>
      <c r="C4" s="503"/>
      <c r="D4" s="505"/>
      <c r="E4" s="280"/>
      <c r="F4" s="280"/>
    </row>
    <row r="5" spans="1:6" s="285" customFormat="1">
      <c r="A5" s="4"/>
      <c r="B5" s="413" t="s">
        <v>169</v>
      </c>
      <c r="C5" s="503"/>
      <c r="D5" s="505"/>
      <c r="E5" s="280"/>
      <c r="F5" s="280"/>
    </row>
    <row r="6" spans="1:6" s="285" customFormat="1">
      <c r="A6" s="4"/>
      <c r="B6" s="414" t="s">
        <v>170</v>
      </c>
      <c r="C6" s="503"/>
      <c r="D6" s="505"/>
      <c r="E6" s="280"/>
      <c r="F6" s="280"/>
    </row>
    <row r="7" spans="1:6" s="285" customFormat="1" ht="38.25">
      <c r="A7" s="4"/>
      <c r="B7" s="415" t="s">
        <v>526</v>
      </c>
      <c r="C7" s="503"/>
      <c r="D7" s="505"/>
      <c r="E7" s="280"/>
      <c r="F7" s="280"/>
    </row>
    <row r="8" spans="1:6" s="285" customFormat="1" ht="51">
      <c r="A8" s="4"/>
      <c r="B8" s="416" t="s">
        <v>527</v>
      </c>
      <c r="C8" s="503"/>
      <c r="D8" s="505"/>
      <c r="E8" s="280"/>
      <c r="F8" s="280"/>
    </row>
    <row r="9" spans="1:6" s="285" customFormat="1" ht="25.5">
      <c r="A9" s="4"/>
      <c r="B9" s="417" t="s">
        <v>528</v>
      </c>
      <c r="C9" s="503"/>
      <c r="D9" s="505"/>
      <c r="E9" s="280"/>
      <c r="F9" s="280"/>
    </row>
    <row r="10" spans="1:6" s="285" customFormat="1" ht="38.25">
      <c r="A10" s="4"/>
      <c r="B10" s="415" t="s">
        <v>529</v>
      </c>
      <c r="C10" s="503"/>
      <c r="D10" s="505"/>
      <c r="E10" s="280"/>
      <c r="F10" s="280"/>
    </row>
    <row r="11" spans="1:6" s="285" customFormat="1" ht="25.5">
      <c r="A11" s="4"/>
      <c r="B11" s="88" t="s">
        <v>530</v>
      </c>
      <c r="C11" s="503"/>
      <c r="D11" s="505"/>
      <c r="E11" s="280"/>
      <c r="F11" s="280"/>
    </row>
    <row r="12" spans="1:6" s="285" customFormat="1">
      <c r="A12" s="4"/>
      <c r="B12" s="414" t="s">
        <v>187</v>
      </c>
      <c r="C12" s="503"/>
      <c r="D12" s="505"/>
      <c r="E12" s="280"/>
      <c r="F12" s="280"/>
    </row>
    <row r="13" spans="1:6" s="285" customFormat="1" ht="27" customHeight="1">
      <c r="A13" s="118"/>
      <c r="B13" s="89" t="s">
        <v>188</v>
      </c>
      <c r="C13" s="503"/>
      <c r="D13" s="505"/>
      <c r="E13" s="280"/>
      <c r="F13" s="280"/>
    </row>
    <row r="14" spans="1:6" s="285" customFormat="1">
      <c r="A14" s="4"/>
      <c r="B14" s="114"/>
      <c r="C14" s="503"/>
      <c r="D14" s="505"/>
      <c r="E14" s="280"/>
      <c r="F14" s="280"/>
    </row>
    <row r="15" spans="1:6" s="6" customFormat="1">
      <c r="A15" s="418" t="s">
        <v>25</v>
      </c>
      <c r="B15" s="419" t="s">
        <v>26</v>
      </c>
      <c r="C15" s="506" t="s">
        <v>11</v>
      </c>
      <c r="D15" s="507" t="s">
        <v>27</v>
      </c>
      <c r="E15" s="420" t="s">
        <v>28</v>
      </c>
      <c r="F15" s="421" t="s">
        <v>29</v>
      </c>
    </row>
    <row r="16" spans="1:6" s="285" customFormat="1">
      <c r="A16" s="68"/>
      <c r="B16" s="75"/>
      <c r="C16" s="471"/>
      <c r="D16" s="472"/>
      <c r="E16" s="359"/>
      <c r="F16" s="359"/>
    </row>
    <row r="17" spans="1:7" s="285" customFormat="1" ht="51">
      <c r="A17" s="18">
        <f>COUNT($A$3:A16)+1</f>
        <v>1</v>
      </c>
      <c r="B17" s="422" t="s">
        <v>531</v>
      </c>
      <c r="C17" s="491" t="s">
        <v>174</v>
      </c>
      <c r="D17" s="508">
        <v>20</v>
      </c>
      <c r="E17" s="399"/>
      <c r="F17" s="423">
        <f t="shared" ref="F17" si="0">+D17*E17</f>
        <v>0</v>
      </c>
      <c r="G17" s="76"/>
    </row>
    <row r="18" spans="1:7" s="285" customFormat="1">
      <c r="B18" s="424"/>
      <c r="C18" s="509"/>
      <c r="D18" s="483"/>
      <c r="E18" s="437"/>
      <c r="F18" s="359"/>
      <c r="G18" s="76"/>
    </row>
    <row r="19" spans="1:7" s="285" customFormat="1" ht="51">
      <c r="A19" s="18">
        <f>COUNT($A$3:A17)+1</f>
        <v>2</v>
      </c>
      <c r="B19" s="425" t="s">
        <v>172</v>
      </c>
      <c r="C19" s="447" t="s">
        <v>102</v>
      </c>
      <c r="D19" s="489">
        <v>5</v>
      </c>
      <c r="E19" s="398"/>
      <c r="F19" s="380">
        <f t="shared" ref="F19" si="1">+D19*E19</f>
        <v>0</v>
      </c>
      <c r="G19" s="76"/>
    </row>
    <row r="20" spans="1:7" s="285" customFormat="1">
      <c r="B20" s="424"/>
      <c r="C20" s="509"/>
      <c r="D20" s="483"/>
      <c r="E20" s="437"/>
      <c r="F20" s="359"/>
      <c r="G20" s="76"/>
    </row>
    <row r="21" spans="1:7" s="285" customFormat="1" ht="51">
      <c r="A21" s="18">
        <f>COUNT($A$3:A20)+1</f>
        <v>3</v>
      </c>
      <c r="B21" s="425" t="s">
        <v>173</v>
      </c>
      <c r="C21" s="447" t="s">
        <v>102</v>
      </c>
      <c r="D21" s="489">
        <v>5</v>
      </c>
      <c r="E21" s="398"/>
      <c r="F21" s="380">
        <f t="shared" ref="F21" si="2">+D21*E21</f>
        <v>0</v>
      </c>
      <c r="G21" s="76"/>
    </row>
    <row r="22" spans="1:7" s="285" customFormat="1">
      <c r="B22" s="424"/>
      <c r="C22" s="509"/>
      <c r="D22" s="483"/>
      <c r="E22" s="437"/>
      <c r="F22" s="359"/>
      <c r="G22" s="76"/>
    </row>
    <row r="23" spans="1:7" s="285" customFormat="1" ht="66.75" customHeight="1">
      <c r="A23" s="18">
        <f>COUNT($A$3:A22)+1</f>
        <v>4</v>
      </c>
      <c r="B23" s="426" t="s">
        <v>533</v>
      </c>
      <c r="C23" s="491"/>
      <c r="D23" s="510"/>
      <c r="E23" s="399"/>
      <c r="F23" s="423">
        <f t="shared" ref="F23:F24" si="3">+D23*E23</f>
        <v>0</v>
      </c>
      <c r="G23" s="76"/>
    </row>
    <row r="24" spans="1:7" s="285" customFormat="1" ht="38.25">
      <c r="B24" s="427" t="s">
        <v>476</v>
      </c>
      <c r="C24" s="491" t="s">
        <v>174</v>
      </c>
      <c r="D24" s="510">
        <v>32</v>
      </c>
      <c r="E24" s="399"/>
      <c r="F24" s="423">
        <f t="shared" si="3"/>
        <v>0</v>
      </c>
      <c r="G24" s="76"/>
    </row>
    <row r="25" spans="1:7" s="285" customFormat="1">
      <c r="B25" s="424"/>
      <c r="C25" s="509"/>
      <c r="D25" s="483"/>
      <c r="E25" s="437"/>
      <c r="F25" s="359"/>
      <c r="G25" s="76"/>
    </row>
    <row r="26" spans="1:7" s="285" customFormat="1" ht="63.75" customHeight="1">
      <c r="A26" s="18">
        <f>COUNT($A$3:A25)+1</f>
        <v>5</v>
      </c>
      <c r="B26" s="426" t="s">
        <v>199</v>
      </c>
      <c r="C26" s="491"/>
      <c r="D26" s="510"/>
      <c r="E26" s="399"/>
      <c r="F26" s="423">
        <f t="shared" ref="F26:F27" si="4">+D26*E26</f>
        <v>0</v>
      </c>
      <c r="G26" s="76"/>
    </row>
    <row r="27" spans="1:7" s="285" customFormat="1" ht="38.25">
      <c r="B27" s="427" t="s">
        <v>200</v>
      </c>
      <c r="C27" s="491" t="s">
        <v>174</v>
      </c>
      <c r="D27" s="510">
        <v>15</v>
      </c>
      <c r="E27" s="399"/>
      <c r="F27" s="423">
        <f t="shared" si="4"/>
        <v>0</v>
      </c>
      <c r="G27" s="76"/>
    </row>
    <row r="28" spans="1:7" s="285" customFormat="1">
      <c r="B28" s="424"/>
      <c r="C28" s="509"/>
      <c r="D28" s="483"/>
      <c r="E28" s="437"/>
      <c r="F28" s="359"/>
      <c r="G28" s="76"/>
    </row>
    <row r="29" spans="1:7" s="285" customFormat="1" ht="66.75" customHeight="1">
      <c r="A29" s="18">
        <f>COUNT($A$3:A28)+1</f>
        <v>6</v>
      </c>
      <c r="B29" s="426" t="s">
        <v>532</v>
      </c>
      <c r="C29" s="491"/>
      <c r="D29" s="510"/>
      <c r="E29" s="399"/>
      <c r="F29" s="423">
        <f t="shared" ref="F29:F30" si="5">+D29*E29</f>
        <v>0</v>
      </c>
      <c r="G29" s="76"/>
    </row>
    <row r="30" spans="1:7" s="285" customFormat="1" ht="25.5">
      <c r="B30" s="427" t="s">
        <v>198</v>
      </c>
      <c r="C30" s="491" t="s">
        <v>174</v>
      </c>
      <c r="D30" s="510">
        <v>13</v>
      </c>
      <c r="E30" s="399"/>
      <c r="F30" s="423">
        <f t="shared" si="5"/>
        <v>0</v>
      </c>
      <c r="G30" s="76"/>
    </row>
    <row r="31" spans="1:7" s="285" customFormat="1">
      <c r="B31" s="424"/>
      <c r="C31" s="509"/>
      <c r="D31" s="483"/>
      <c r="E31" s="437"/>
      <c r="F31" s="359"/>
      <c r="G31" s="76"/>
    </row>
    <row r="32" spans="1:7" s="285" customFormat="1" ht="54" customHeight="1">
      <c r="A32" s="18">
        <f>COUNT($A$3:A31)+1</f>
        <v>7</v>
      </c>
      <c r="B32" s="422" t="s">
        <v>176</v>
      </c>
      <c r="C32" s="491" t="s">
        <v>175</v>
      </c>
      <c r="D32" s="510">
        <v>75.5</v>
      </c>
      <c r="E32" s="399"/>
      <c r="F32" s="423">
        <f t="shared" ref="F32:F33" si="6">+D32*E32</f>
        <v>0</v>
      </c>
      <c r="G32" s="76"/>
    </row>
    <row r="33" spans="1:7" s="285" customFormat="1" ht="27" customHeight="1">
      <c r="A33" s="18"/>
      <c r="B33" s="428" t="s">
        <v>178</v>
      </c>
      <c r="C33" s="511" t="s">
        <v>146</v>
      </c>
      <c r="D33" s="508">
        <v>11</v>
      </c>
      <c r="E33" s="399"/>
      <c r="F33" s="423">
        <f t="shared" si="6"/>
        <v>0</v>
      </c>
      <c r="G33" s="76"/>
    </row>
    <row r="34" spans="1:7" s="285" customFormat="1">
      <c r="B34" s="424"/>
      <c r="C34" s="509"/>
      <c r="D34" s="483"/>
      <c r="E34" s="437"/>
      <c r="F34" s="359"/>
      <c r="G34" s="76"/>
    </row>
    <row r="35" spans="1:7" s="285" customFormat="1" ht="115.5" customHeight="1">
      <c r="A35" s="18">
        <f>COUNT($A$3:A34)+1</f>
        <v>8</v>
      </c>
      <c r="B35" s="428" t="s">
        <v>179</v>
      </c>
      <c r="C35" s="491" t="s">
        <v>174</v>
      </c>
      <c r="D35" s="508">
        <v>13.5</v>
      </c>
      <c r="E35" s="399"/>
      <c r="F35" s="423">
        <f t="shared" ref="F35:F45" si="7">+D35*E35</f>
        <v>0</v>
      </c>
      <c r="G35" s="76"/>
    </row>
    <row r="36" spans="1:7" s="285" customFormat="1" ht="25.5">
      <c r="B36" s="428" t="s">
        <v>177</v>
      </c>
      <c r="C36" s="511" t="s">
        <v>146</v>
      </c>
      <c r="D36" s="508">
        <v>15</v>
      </c>
      <c r="E36" s="399"/>
      <c r="F36" s="423">
        <f t="shared" si="7"/>
        <v>0</v>
      </c>
      <c r="G36" s="76"/>
    </row>
    <row r="37" spans="1:7" s="285" customFormat="1">
      <c r="B37" s="424"/>
      <c r="C37" s="509"/>
      <c r="D37" s="483"/>
      <c r="E37" s="437"/>
      <c r="F37" s="423">
        <f t="shared" si="7"/>
        <v>0</v>
      </c>
      <c r="G37" s="76"/>
    </row>
    <row r="38" spans="1:7" s="285" customFormat="1" ht="51">
      <c r="A38" s="18">
        <f>COUNT($A$3:A37)+1</f>
        <v>9</v>
      </c>
      <c r="B38" s="422" t="s">
        <v>477</v>
      </c>
      <c r="C38" s="491" t="s">
        <v>174</v>
      </c>
      <c r="D38" s="508">
        <v>2.5</v>
      </c>
      <c r="E38" s="399"/>
      <c r="F38" s="423">
        <f t="shared" si="7"/>
        <v>0</v>
      </c>
      <c r="G38" s="76"/>
    </row>
    <row r="39" spans="1:7" s="285" customFormat="1">
      <c r="B39" s="424"/>
      <c r="C39" s="509"/>
      <c r="D39" s="483"/>
      <c r="E39" s="437"/>
      <c r="F39" s="423">
        <f t="shared" si="7"/>
        <v>0</v>
      </c>
      <c r="G39" s="76"/>
    </row>
    <row r="40" spans="1:7" s="285" customFormat="1" ht="79.5" customHeight="1">
      <c r="A40" s="18">
        <f>COUNT($A$3:A39)+1</f>
        <v>10</v>
      </c>
      <c r="B40" s="1189" t="s">
        <v>632</v>
      </c>
      <c r="C40" s="1188" t="s">
        <v>171</v>
      </c>
      <c r="D40" s="1186">
        <v>1</v>
      </c>
      <c r="E40" s="1187"/>
      <c r="F40" s="1185">
        <f t="shared" si="7"/>
        <v>0</v>
      </c>
      <c r="G40" s="76"/>
    </row>
    <row r="41" spans="1:7" s="285" customFormat="1">
      <c r="A41" s="18"/>
      <c r="B41" s="424"/>
      <c r="C41" s="509"/>
      <c r="D41" s="483"/>
      <c r="E41" s="437"/>
      <c r="F41" s="423">
        <f t="shared" si="7"/>
        <v>0</v>
      </c>
      <c r="G41" s="76"/>
    </row>
    <row r="42" spans="1:7" s="285" customFormat="1" ht="51">
      <c r="A42" s="18">
        <f>COUNT($A$3:A41)+1</f>
        <v>11</v>
      </c>
      <c r="B42" s="429" t="s">
        <v>183</v>
      </c>
      <c r="C42" s="511" t="s">
        <v>146</v>
      </c>
      <c r="D42" s="508">
        <v>15</v>
      </c>
      <c r="E42" s="399"/>
      <c r="F42" s="423">
        <f t="shared" si="7"/>
        <v>0</v>
      </c>
      <c r="G42" s="76"/>
    </row>
    <row r="43" spans="1:7" s="285" customFormat="1">
      <c r="B43" s="429"/>
      <c r="C43" s="509"/>
      <c r="D43" s="483"/>
      <c r="E43" s="437"/>
      <c r="F43" s="423">
        <f t="shared" si="7"/>
        <v>0</v>
      </c>
      <c r="G43" s="76"/>
    </row>
    <row r="44" spans="1:7" s="285" customFormat="1" ht="76.5">
      <c r="A44" s="18">
        <f>COUNT($A$3:A43)+1</f>
        <v>12</v>
      </c>
      <c r="B44" s="115" t="s">
        <v>184</v>
      </c>
      <c r="C44" s="511" t="s">
        <v>146</v>
      </c>
      <c r="D44" s="508">
        <v>28</v>
      </c>
      <c r="E44" s="399"/>
      <c r="F44" s="423">
        <f t="shared" si="7"/>
        <v>0</v>
      </c>
      <c r="G44" s="76"/>
    </row>
    <row r="45" spans="1:7" s="285" customFormat="1">
      <c r="A45" s="18"/>
      <c r="B45" s="424"/>
      <c r="C45" s="511"/>
      <c r="D45" s="508"/>
      <c r="E45" s="437"/>
      <c r="F45" s="423">
        <f t="shared" si="7"/>
        <v>0</v>
      </c>
      <c r="G45" s="76"/>
    </row>
    <row r="46" spans="1:7" s="1" customFormat="1" ht="38.25">
      <c r="A46" s="18">
        <f>COUNT($A$3:A45)+1</f>
        <v>13</v>
      </c>
      <c r="B46" s="14" t="s">
        <v>207</v>
      </c>
      <c r="C46" s="489"/>
      <c r="D46" s="510"/>
      <c r="E46" s="25"/>
      <c r="F46" s="423"/>
    </row>
    <row r="47" spans="1:7" s="1" customFormat="1" ht="14.25">
      <c r="A47" s="18"/>
      <c r="B47" s="353" t="s">
        <v>181</v>
      </c>
      <c r="C47" s="474" t="s">
        <v>102</v>
      </c>
      <c r="D47" s="473">
        <v>2</v>
      </c>
      <c r="E47" s="110"/>
      <c r="F47" s="116">
        <f t="shared" ref="F47:F51" si="8">D47*E47</f>
        <v>0</v>
      </c>
    </row>
    <row r="48" spans="1:7" s="1" customFormat="1" ht="14.25">
      <c r="A48" s="18"/>
      <c r="B48" s="353" t="s">
        <v>182</v>
      </c>
      <c r="C48" s="474" t="s">
        <v>102</v>
      </c>
      <c r="D48" s="473">
        <v>2</v>
      </c>
      <c r="E48" s="110"/>
      <c r="F48" s="116">
        <f t="shared" ref="F48" si="9">D48*E48</f>
        <v>0</v>
      </c>
    </row>
    <row r="49" spans="1:6" s="1" customFormat="1">
      <c r="A49" s="18"/>
      <c r="B49" s="353" t="s">
        <v>478</v>
      </c>
      <c r="C49" s="474" t="s">
        <v>102</v>
      </c>
      <c r="D49" s="473">
        <v>10</v>
      </c>
      <c r="E49" s="110"/>
      <c r="F49" s="116">
        <f t="shared" si="8"/>
        <v>0</v>
      </c>
    </row>
    <row r="50" spans="1:6" s="1" customFormat="1">
      <c r="A50" s="18"/>
      <c r="B50" s="353"/>
      <c r="C50" s="474"/>
      <c r="D50" s="473"/>
      <c r="E50" s="110"/>
      <c r="F50" s="116"/>
    </row>
    <row r="51" spans="1:6" s="1" customFormat="1" ht="63.75">
      <c r="A51" s="18">
        <f>COUNT($A$3:A50)+1</f>
        <v>14</v>
      </c>
      <c r="B51" s="14" t="s">
        <v>479</v>
      </c>
      <c r="C51" s="474" t="s">
        <v>102</v>
      </c>
      <c r="D51" s="473">
        <v>1</v>
      </c>
      <c r="E51" s="110"/>
      <c r="F51" s="116">
        <f t="shared" si="8"/>
        <v>0</v>
      </c>
    </row>
    <row r="52" spans="1:6" s="1" customFormat="1">
      <c r="A52" s="18"/>
      <c r="B52" s="14"/>
      <c r="C52" s="489"/>
      <c r="D52" s="510"/>
      <c r="E52" s="25"/>
      <c r="F52" s="423"/>
    </row>
    <row r="53" spans="1:6" s="1" customFormat="1" ht="25.5">
      <c r="A53" s="18">
        <f>COUNT($A$3:A52)+1</f>
        <v>15</v>
      </c>
      <c r="B53" s="14" t="s">
        <v>185</v>
      </c>
      <c r="C53" s="489" t="s">
        <v>63</v>
      </c>
      <c r="D53" s="510">
        <v>12</v>
      </c>
      <c r="E53" s="25"/>
      <c r="F53" s="423">
        <f>+D53*E53</f>
        <v>0</v>
      </c>
    </row>
    <row r="54" spans="1:6" s="1" customFormat="1">
      <c r="A54" s="18"/>
      <c r="B54" s="14"/>
      <c r="C54" s="489"/>
      <c r="D54" s="510"/>
      <c r="E54" s="25"/>
      <c r="F54" s="423"/>
    </row>
    <row r="55" spans="1:6" s="1" customFormat="1" ht="38.25">
      <c r="A55" s="18">
        <f>COUNT($A$3:A54)+1</f>
        <v>16</v>
      </c>
      <c r="B55" s="14" t="s">
        <v>202</v>
      </c>
      <c r="C55" s="511" t="s">
        <v>139</v>
      </c>
      <c r="D55" s="510">
        <v>45</v>
      </c>
      <c r="E55" s="25"/>
      <c r="F55" s="423">
        <f>+D55*E55</f>
        <v>0</v>
      </c>
    </row>
    <row r="56" spans="1:6" s="1" customFormat="1">
      <c r="A56" s="18"/>
      <c r="B56" s="14"/>
      <c r="C56" s="489"/>
      <c r="D56" s="510"/>
      <c r="E56" s="25"/>
      <c r="F56" s="423">
        <f t="shared" ref="F56:F74" si="10">+D56*E56</f>
        <v>0</v>
      </c>
    </row>
    <row r="57" spans="1:6" s="1" customFormat="1" ht="142.5" customHeight="1">
      <c r="A57" s="18">
        <f>COUNT($A$3:A56)+1</f>
        <v>17</v>
      </c>
      <c r="B57" s="1195" t="s">
        <v>634</v>
      </c>
      <c r="C57" s="1192" t="s">
        <v>171</v>
      </c>
      <c r="D57" s="1196">
        <v>1</v>
      </c>
      <c r="E57" s="1193"/>
      <c r="F57" s="1197">
        <f t="shared" si="10"/>
        <v>0</v>
      </c>
    </row>
    <row r="58" spans="1:6" s="1" customFormat="1">
      <c r="A58" s="18"/>
      <c r="B58" s="14"/>
      <c r="C58" s="489"/>
      <c r="D58" s="510"/>
      <c r="E58" s="25"/>
      <c r="F58" s="423">
        <f t="shared" si="10"/>
        <v>0</v>
      </c>
    </row>
    <row r="59" spans="1:6" s="430" customFormat="1" ht="25.5">
      <c r="A59" s="18">
        <f>COUNT($A$3:A58)+1</f>
        <v>18</v>
      </c>
      <c r="B59" s="14" t="s">
        <v>486</v>
      </c>
      <c r="C59" s="489" t="s">
        <v>171</v>
      </c>
      <c r="D59" s="510">
        <v>1</v>
      </c>
      <c r="E59" s="25"/>
      <c r="F59" s="423">
        <f t="shared" si="10"/>
        <v>0</v>
      </c>
    </row>
    <row r="60" spans="1:6" s="430" customFormat="1">
      <c r="A60" s="18"/>
      <c r="B60" s="14"/>
      <c r="C60" s="489"/>
      <c r="D60" s="510"/>
      <c r="E60" s="25"/>
      <c r="F60" s="423"/>
    </row>
    <row r="61" spans="1:6" s="430" customFormat="1">
      <c r="A61" s="18">
        <f>COUNT($A$3:A60)+1</f>
        <v>19</v>
      </c>
      <c r="B61" s="14" t="s">
        <v>487</v>
      </c>
      <c r="C61" s="489" t="s">
        <v>171</v>
      </c>
      <c r="D61" s="510">
        <v>1</v>
      </c>
      <c r="E61" s="25"/>
      <c r="F61" s="423">
        <f t="shared" si="10"/>
        <v>0</v>
      </c>
    </row>
    <row r="62" spans="1:6" s="430" customFormat="1">
      <c r="A62" s="18"/>
      <c r="B62" s="14"/>
      <c r="C62" s="489"/>
      <c r="D62" s="510"/>
      <c r="E62" s="25"/>
      <c r="F62" s="423"/>
    </row>
    <row r="63" spans="1:6" s="430" customFormat="1" ht="25.5">
      <c r="A63" s="18">
        <f>COUNT($A$3:A62)+1</f>
        <v>20</v>
      </c>
      <c r="B63" s="14" t="s">
        <v>492</v>
      </c>
      <c r="C63" s="489" t="s">
        <v>171</v>
      </c>
      <c r="D63" s="510">
        <v>1</v>
      </c>
      <c r="E63" s="25"/>
      <c r="F63" s="423">
        <f t="shared" si="10"/>
        <v>0</v>
      </c>
    </row>
    <row r="64" spans="1:6" s="430" customFormat="1">
      <c r="A64" s="18"/>
      <c r="B64" s="14"/>
      <c r="C64" s="489"/>
      <c r="D64" s="510"/>
      <c r="E64" s="25"/>
      <c r="F64" s="423"/>
    </row>
    <row r="65" spans="1:6" s="430" customFormat="1" ht="38.25">
      <c r="A65" s="18">
        <f>COUNT($A$3:A64)+1</f>
        <v>21</v>
      </c>
      <c r="B65" s="14" t="s">
        <v>488</v>
      </c>
      <c r="C65" s="511" t="s">
        <v>139</v>
      </c>
      <c r="D65" s="510">
        <v>6</v>
      </c>
      <c r="E65" s="25"/>
      <c r="F65" s="423">
        <f t="shared" si="10"/>
        <v>0</v>
      </c>
    </row>
    <row r="66" spans="1:6" s="430" customFormat="1">
      <c r="A66" s="18"/>
      <c r="B66" s="14"/>
      <c r="C66" s="489"/>
      <c r="D66" s="510"/>
      <c r="E66" s="25"/>
      <c r="F66" s="423"/>
    </row>
    <row r="67" spans="1:6" s="430" customFormat="1" ht="89.25">
      <c r="A67" s="18">
        <f>COUNT($A$3:A66)+1</f>
        <v>22</v>
      </c>
      <c r="B67" s="1195" t="s">
        <v>635</v>
      </c>
      <c r="C67" s="489"/>
      <c r="D67" s="510"/>
      <c r="E67" s="25"/>
      <c r="F67" s="423"/>
    </row>
    <row r="68" spans="1:6" s="430" customFormat="1" ht="14.25">
      <c r="A68" s="18"/>
      <c r="B68" s="14" t="s">
        <v>490</v>
      </c>
      <c r="C68" s="512" t="s">
        <v>94</v>
      </c>
      <c r="D68" s="510">
        <v>36</v>
      </c>
      <c r="E68" s="25"/>
      <c r="F68" s="423">
        <f t="shared" si="10"/>
        <v>0</v>
      </c>
    </row>
    <row r="69" spans="1:6" s="430" customFormat="1" ht="14.25">
      <c r="A69" s="18"/>
      <c r="B69" s="14" t="s">
        <v>489</v>
      </c>
      <c r="C69" s="512" t="s">
        <v>94</v>
      </c>
      <c r="D69" s="510">
        <v>36</v>
      </c>
      <c r="E69" s="25"/>
      <c r="F69" s="423">
        <f t="shared" si="10"/>
        <v>0</v>
      </c>
    </row>
    <row r="70" spans="1:6" s="430" customFormat="1">
      <c r="A70" s="18"/>
      <c r="B70" s="14"/>
      <c r="C70" s="489"/>
      <c r="D70" s="510"/>
      <c r="E70" s="25"/>
      <c r="F70" s="423"/>
    </row>
    <row r="71" spans="1:6" s="430" customFormat="1" ht="27.75" customHeight="1">
      <c r="A71" s="18">
        <f>COUNT($A$3:A70)+1</f>
        <v>23</v>
      </c>
      <c r="B71" s="14" t="s">
        <v>493</v>
      </c>
      <c r="C71" s="512" t="s">
        <v>94</v>
      </c>
      <c r="D71" s="510">
        <v>36</v>
      </c>
      <c r="E71" s="25"/>
      <c r="F71" s="423">
        <f t="shared" si="10"/>
        <v>0</v>
      </c>
    </row>
    <row r="72" spans="1:6" s="430" customFormat="1">
      <c r="A72" s="18"/>
      <c r="B72" s="14"/>
      <c r="C72" s="489"/>
      <c r="D72" s="510"/>
      <c r="E72" s="25"/>
      <c r="F72" s="423"/>
    </row>
    <row r="73" spans="1:6" s="430" customFormat="1">
      <c r="A73" s="18">
        <f>COUNT($A$3:A72)+1</f>
        <v>24</v>
      </c>
      <c r="B73" s="14" t="s">
        <v>491</v>
      </c>
      <c r="C73" s="489" t="s">
        <v>4</v>
      </c>
      <c r="D73" s="510">
        <v>10</v>
      </c>
      <c r="E73" s="25"/>
      <c r="F73" s="423">
        <f t="shared" si="10"/>
        <v>0</v>
      </c>
    </row>
    <row r="74" spans="1:6" s="1" customFormat="1">
      <c r="A74" s="18"/>
      <c r="B74" s="14"/>
      <c r="C74" s="489"/>
      <c r="D74" s="510"/>
      <c r="E74" s="25"/>
      <c r="F74" s="423">
        <f t="shared" si="10"/>
        <v>0</v>
      </c>
    </row>
    <row r="75" spans="1:6" s="431" customFormat="1">
      <c r="A75" s="71">
        <f>COUNT($A$5:A74)+1</f>
        <v>25</v>
      </c>
      <c r="B75" s="14" t="s">
        <v>24</v>
      </c>
      <c r="C75" s="447"/>
      <c r="D75" s="513">
        <v>0.05</v>
      </c>
      <c r="E75" s="25"/>
      <c r="F75" s="360">
        <f>SUM(F17:F74)*D75</f>
        <v>0</v>
      </c>
    </row>
    <row r="76" spans="1:6" s="1" customFormat="1">
      <c r="A76" s="18"/>
      <c r="B76" s="14"/>
      <c r="C76" s="489"/>
      <c r="D76" s="510"/>
      <c r="E76" s="360"/>
      <c r="F76" s="423"/>
    </row>
    <row r="77" spans="1:6" s="233" customFormat="1" ht="13.5" thickBot="1">
      <c r="A77" s="102"/>
      <c r="B77" s="78" t="str">
        <f>B1&amp;" skupaj:"</f>
        <v>RUŠITVENA DELA skupaj:</v>
      </c>
      <c r="C77" s="485"/>
      <c r="D77" s="486"/>
      <c r="E77" s="561"/>
      <c r="F77" s="361">
        <f>SUM(F17:F76)</f>
        <v>0</v>
      </c>
    </row>
    <row r="78" spans="1:6" s="233" customFormat="1" ht="13.5" thickTop="1">
      <c r="C78" s="514"/>
      <c r="D78" s="515"/>
      <c r="E78" s="362"/>
      <c r="F78" s="362"/>
    </row>
    <row r="79" spans="1:6" s="6" customFormat="1">
      <c r="A79" s="432"/>
      <c r="B79" s="425"/>
      <c r="C79" s="447"/>
      <c r="D79" s="489"/>
      <c r="E79" s="380"/>
      <c r="F79" s="380"/>
    </row>
    <row r="80" spans="1:6" s="6" customFormat="1">
      <c r="A80" s="432"/>
      <c r="B80" s="14"/>
      <c r="C80" s="156"/>
      <c r="D80" s="489"/>
      <c r="E80" s="380"/>
      <c r="F80" s="380"/>
    </row>
    <row r="81" spans="1:7" s="233" customFormat="1">
      <c r="A81" s="353"/>
      <c r="B81" s="117"/>
      <c r="C81" s="473"/>
      <c r="D81" s="473"/>
      <c r="E81" s="116"/>
      <c r="F81" s="363"/>
      <c r="G81" s="433"/>
    </row>
    <row r="82" spans="1:7" s="233" customFormat="1">
      <c r="A82" s="353"/>
      <c r="B82" s="117"/>
      <c r="C82" s="473"/>
      <c r="D82" s="473"/>
      <c r="E82" s="116"/>
      <c r="F82" s="363"/>
      <c r="G82" s="433"/>
    </row>
    <row r="83" spans="1:7" s="436" customFormat="1">
      <c r="A83" s="353"/>
      <c r="B83" s="117"/>
      <c r="C83" s="473"/>
      <c r="D83" s="473"/>
      <c r="E83" s="116"/>
      <c r="F83" s="434"/>
      <c r="G83" s="435"/>
    </row>
    <row r="84" spans="1:7" s="436" customFormat="1">
      <c r="A84" s="353"/>
      <c r="B84" s="117"/>
      <c r="C84" s="473"/>
      <c r="D84" s="473"/>
      <c r="E84" s="116"/>
      <c r="F84" s="434"/>
      <c r="G84" s="435"/>
    </row>
    <row r="85" spans="1:7" s="1" customFormat="1">
      <c r="A85" s="18"/>
      <c r="B85" s="234"/>
      <c r="C85" s="15"/>
      <c r="D85" s="510"/>
      <c r="E85" s="360"/>
      <c r="F85" s="423"/>
      <c r="G85" s="6"/>
    </row>
    <row r="86" spans="1:7" s="1" customFormat="1">
      <c r="A86" s="18"/>
      <c r="B86" s="14"/>
      <c r="C86" s="15"/>
      <c r="D86" s="510"/>
      <c r="E86" s="360"/>
      <c r="F86" s="423"/>
      <c r="G86" s="6"/>
    </row>
    <row r="87" spans="1:7" s="1" customFormat="1">
      <c r="A87" s="18"/>
      <c r="B87" s="14"/>
      <c r="C87" s="489"/>
      <c r="D87" s="510"/>
      <c r="E87" s="360"/>
      <c r="F87" s="423"/>
      <c r="G87" s="6"/>
    </row>
    <row r="88" spans="1:7" s="1" customFormat="1">
      <c r="A88" s="18"/>
      <c r="B88" s="14"/>
      <c r="C88" s="15"/>
      <c r="D88" s="510"/>
      <c r="E88" s="360"/>
      <c r="F88" s="423"/>
      <c r="G88" s="6"/>
    </row>
    <row r="89" spans="1:7" s="1" customFormat="1">
      <c r="A89" s="18"/>
      <c r="B89" s="14"/>
      <c r="C89" s="15"/>
      <c r="D89" s="510"/>
      <c r="E89" s="360"/>
      <c r="F89" s="423"/>
      <c r="G89" s="6"/>
    </row>
    <row r="90" spans="1:7" s="1" customFormat="1">
      <c r="A90" s="18"/>
      <c r="B90" s="14"/>
      <c r="C90" s="15"/>
      <c r="D90" s="510"/>
      <c r="E90" s="360"/>
      <c r="F90" s="423"/>
      <c r="G90" s="6"/>
    </row>
    <row r="91" spans="1:7" s="233" customFormat="1">
      <c r="C91" s="514"/>
      <c r="D91" s="515"/>
      <c r="E91" s="362"/>
      <c r="F91" s="362"/>
    </row>
    <row r="92" spans="1:7" s="233" customFormat="1">
      <c r="C92" s="514"/>
      <c r="D92" s="515"/>
      <c r="E92" s="362"/>
      <c r="F92" s="362"/>
    </row>
    <row r="93" spans="1:7" s="233" customFormat="1">
      <c r="C93" s="514"/>
      <c r="D93" s="515"/>
      <c r="E93" s="362"/>
      <c r="F93" s="362"/>
    </row>
    <row r="94" spans="1:7" s="233" customFormat="1">
      <c r="C94" s="514"/>
      <c r="D94" s="515"/>
      <c r="E94" s="362"/>
      <c r="F94" s="362"/>
    </row>
    <row r="95" spans="1:7" s="233" customFormat="1">
      <c r="C95" s="514"/>
      <c r="D95" s="515"/>
      <c r="E95" s="362"/>
      <c r="F95" s="362"/>
    </row>
  </sheetData>
  <sheetProtection password="C048" sheet="1" objects="1" scenarios="1" selectLockedCells="1"/>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2" manualBreakCount="2">
    <brk id="25" max="5" man="1"/>
    <brk id="66" max="5" man="1"/>
  </rowBreaks>
  <legacyDrawingHF r:id="rId2"/>
</worksheet>
</file>

<file path=xl/worksheets/sheet7.xml><?xml version="1.0" encoding="utf-8"?>
<worksheet xmlns="http://schemas.openxmlformats.org/spreadsheetml/2006/main" xmlns:r="http://schemas.openxmlformats.org/officeDocument/2006/relationships">
  <sheetPr>
    <tabColor theme="3" tint="0.59999389629810485"/>
  </sheetPr>
  <dimension ref="A1:F46"/>
  <sheetViews>
    <sheetView showZeros="0" view="pageBreakPreview" topLeftCell="A19" zoomScaleNormal="100" zoomScaleSheetLayoutView="100" workbookViewId="0">
      <selection activeCell="E36" sqref="E36"/>
    </sheetView>
  </sheetViews>
  <sheetFormatPr defaultRowHeight="12.75"/>
  <cols>
    <col min="1" max="1" width="6.7109375" style="43" customWidth="1"/>
    <col min="2" max="2" width="43.85546875" style="43" customWidth="1"/>
    <col min="3" max="3" width="4.7109375" style="501" customWidth="1"/>
    <col min="4" max="4" width="9.5703125" style="502" customWidth="1"/>
    <col min="5" max="5" width="10.140625" style="364" customWidth="1"/>
    <col min="6" max="6" width="14" style="364" customWidth="1"/>
    <col min="7" max="16384" width="9.140625" style="43"/>
  </cols>
  <sheetData>
    <row r="1" spans="1:6" s="189" customFormat="1">
      <c r="A1" s="73" t="s">
        <v>17</v>
      </c>
      <c r="B1" s="83" t="s">
        <v>186</v>
      </c>
      <c r="C1" s="481"/>
      <c r="D1" s="482"/>
      <c r="E1" s="371"/>
      <c r="F1" s="371"/>
    </row>
    <row r="2" spans="1:6" s="189" customFormat="1">
      <c r="A2" s="73"/>
      <c r="B2" s="83"/>
      <c r="C2" s="481"/>
      <c r="D2" s="482"/>
      <c r="E2" s="371"/>
      <c r="F2" s="371"/>
    </row>
    <row r="3" spans="1:6" s="189" customFormat="1">
      <c r="A3" s="73"/>
      <c r="B3" s="86" t="s">
        <v>15</v>
      </c>
      <c r="C3" s="481"/>
      <c r="D3" s="482"/>
      <c r="E3" s="371"/>
      <c r="F3" s="371"/>
    </row>
    <row r="4" spans="1:6" s="189" customFormat="1">
      <c r="A4" s="73"/>
      <c r="B4" s="87" t="s">
        <v>106</v>
      </c>
      <c r="C4" s="481"/>
      <c r="D4" s="482"/>
      <c r="E4" s="371"/>
      <c r="F4" s="371"/>
    </row>
    <row r="5" spans="1:6" s="189" customFormat="1" ht="25.5">
      <c r="A5" s="73"/>
      <c r="B5" s="88" t="s">
        <v>107</v>
      </c>
      <c r="C5" s="481"/>
      <c r="D5" s="482"/>
      <c r="E5" s="371"/>
      <c r="F5" s="371"/>
    </row>
    <row r="6" spans="1:6" s="189" customFormat="1" ht="38.25">
      <c r="A6" s="73"/>
      <c r="B6" s="89" t="s">
        <v>108</v>
      </c>
      <c r="C6" s="481"/>
      <c r="D6" s="482"/>
      <c r="E6" s="371"/>
      <c r="F6" s="371"/>
    </row>
    <row r="7" spans="1:6" s="189" customFormat="1">
      <c r="A7" s="73"/>
      <c r="B7" s="83"/>
      <c r="C7" s="481"/>
      <c r="D7" s="482"/>
      <c r="E7" s="371"/>
      <c r="F7" s="371"/>
    </row>
    <row r="8" spans="1:6" s="6" customFormat="1">
      <c r="A8" s="418" t="s">
        <v>25</v>
      </c>
      <c r="B8" s="419" t="s">
        <v>26</v>
      </c>
      <c r="C8" s="506" t="s">
        <v>11</v>
      </c>
      <c r="D8" s="507" t="s">
        <v>27</v>
      </c>
      <c r="E8" s="420" t="s">
        <v>28</v>
      </c>
      <c r="F8" s="421" t="s">
        <v>29</v>
      </c>
    </row>
    <row r="9" spans="1:6" s="189" customFormat="1">
      <c r="A9" s="68"/>
      <c r="B9" s="69"/>
      <c r="C9" s="471"/>
      <c r="D9" s="488"/>
      <c r="E9" s="359"/>
      <c r="F9" s="359"/>
    </row>
    <row r="10" spans="1:6" s="189" customFormat="1">
      <c r="A10" s="68"/>
      <c r="B10" s="84" t="s">
        <v>104</v>
      </c>
      <c r="C10" s="471"/>
      <c r="D10" s="488"/>
      <c r="E10" s="359"/>
      <c r="F10" s="359"/>
    </row>
    <row r="11" spans="1:6" s="189" customFormat="1">
      <c r="A11" s="68"/>
      <c r="B11" s="84"/>
      <c r="C11" s="471"/>
      <c r="D11" s="488"/>
      <c r="E11" s="359"/>
      <c r="F11" s="359"/>
    </row>
    <row r="12" spans="1:6" s="189" customFormat="1" ht="52.5" customHeight="1">
      <c r="A12" s="18">
        <f>COUNT($A$8:A11)+1</f>
        <v>1</v>
      </c>
      <c r="B12" s="354" t="s">
        <v>105</v>
      </c>
      <c r="C12" s="562" t="s">
        <v>74</v>
      </c>
      <c r="D12" s="563">
        <v>40</v>
      </c>
      <c r="E12" s="384"/>
      <c r="F12" s="372">
        <f>D12*E12</f>
        <v>0</v>
      </c>
    </row>
    <row r="13" spans="1:6" s="189" customFormat="1">
      <c r="A13" s="18"/>
      <c r="B13" s="354"/>
      <c r="C13" s="562"/>
      <c r="D13" s="563"/>
      <c r="E13" s="384"/>
      <c r="F13" s="372">
        <f t="shared" ref="F13:F34" si="0">D13*E13</f>
        <v>0</v>
      </c>
    </row>
    <row r="14" spans="1:6" s="189" customFormat="1" ht="25.5">
      <c r="A14" s="18">
        <f>COUNT($A$8:A13)+1</f>
        <v>2</v>
      </c>
      <c r="B14" s="14" t="s">
        <v>110</v>
      </c>
      <c r="C14" s="15" t="s">
        <v>94</v>
      </c>
      <c r="D14" s="563">
        <v>115</v>
      </c>
      <c r="E14" s="384"/>
      <c r="F14" s="372">
        <f t="shared" si="0"/>
        <v>0</v>
      </c>
    </row>
    <row r="15" spans="1:6" s="189" customFormat="1">
      <c r="A15" s="68"/>
      <c r="B15" s="424"/>
      <c r="C15" s="562"/>
      <c r="D15" s="563"/>
      <c r="E15" s="384"/>
      <c r="F15" s="372">
        <f t="shared" si="0"/>
        <v>0</v>
      </c>
    </row>
    <row r="16" spans="1:6" s="189" customFormat="1" ht="51">
      <c r="A16" s="18">
        <f>COUNT($A$8:A15)+1</f>
        <v>3</v>
      </c>
      <c r="B16" s="14" t="s">
        <v>164</v>
      </c>
      <c r="C16" s="562" t="s">
        <v>74</v>
      </c>
      <c r="D16" s="563">
        <v>30</v>
      </c>
      <c r="E16" s="384"/>
      <c r="F16" s="372">
        <f t="shared" si="0"/>
        <v>0</v>
      </c>
    </row>
    <row r="17" spans="1:6" s="189" customFormat="1">
      <c r="A17" s="71"/>
      <c r="B17" s="424"/>
      <c r="C17" s="562"/>
      <c r="D17" s="563"/>
      <c r="E17" s="384"/>
      <c r="F17" s="372">
        <f t="shared" si="0"/>
        <v>0</v>
      </c>
    </row>
    <row r="18" spans="1:6" s="189" customFormat="1">
      <c r="A18" s="71"/>
      <c r="B18" s="84" t="s">
        <v>103</v>
      </c>
      <c r="C18" s="562"/>
      <c r="D18" s="563"/>
      <c r="E18" s="384"/>
      <c r="F18" s="372">
        <f t="shared" si="0"/>
        <v>0</v>
      </c>
    </row>
    <row r="19" spans="1:6" s="189" customFormat="1">
      <c r="A19" s="71"/>
      <c r="B19" s="84"/>
      <c r="C19" s="562"/>
      <c r="D19" s="563"/>
      <c r="E19" s="384"/>
      <c r="F19" s="372">
        <f t="shared" si="0"/>
        <v>0</v>
      </c>
    </row>
    <row r="20" spans="1:6" s="189" customFormat="1" ht="39.75" customHeight="1">
      <c r="A20" s="18">
        <f>COUNT($A$8:A16)+1</f>
        <v>4</v>
      </c>
      <c r="B20" s="112" t="s">
        <v>162</v>
      </c>
      <c r="C20" s="15" t="s">
        <v>74</v>
      </c>
      <c r="D20" s="473">
        <v>20</v>
      </c>
      <c r="E20" s="110"/>
      <c r="F20" s="372">
        <f t="shared" si="0"/>
        <v>0</v>
      </c>
    </row>
    <row r="21" spans="1:6" s="189" customFormat="1">
      <c r="A21" s="71"/>
      <c r="B21" s="424"/>
      <c r="C21" s="562"/>
      <c r="D21" s="563"/>
      <c r="E21" s="384"/>
      <c r="F21" s="372">
        <f t="shared" si="0"/>
        <v>0</v>
      </c>
    </row>
    <row r="22" spans="1:6" s="189" customFormat="1" ht="39" customHeight="1">
      <c r="A22" s="18">
        <f>COUNT($A$8:A20)+1</f>
        <v>5</v>
      </c>
      <c r="B22" s="354" t="s">
        <v>111</v>
      </c>
      <c r="C22" s="15" t="s">
        <v>74</v>
      </c>
      <c r="D22" s="563">
        <v>180</v>
      </c>
      <c r="E22" s="384"/>
      <c r="F22" s="372">
        <f t="shared" si="0"/>
        <v>0</v>
      </c>
    </row>
    <row r="23" spans="1:6" s="189" customFormat="1">
      <c r="A23" s="18"/>
      <c r="B23" s="354"/>
      <c r="C23" s="562"/>
      <c r="D23" s="563"/>
      <c r="E23" s="384"/>
      <c r="F23" s="372">
        <f t="shared" si="0"/>
        <v>0</v>
      </c>
    </row>
    <row r="24" spans="1:6" s="189" customFormat="1" ht="27" customHeight="1">
      <c r="A24" s="18">
        <f>COUNT($A$8:A22)+1</f>
        <v>6</v>
      </c>
      <c r="B24" s="14" t="s">
        <v>112</v>
      </c>
      <c r="C24" s="489" t="s">
        <v>74</v>
      </c>
      <c r="D24" s="449">
        <v>50</v>
      </c>
      <c r="E24" s="25"/>
      <c r="F24" s="372">
        <f t="shared" si="0"/>
        <v>0</v>
      </c>
    </row>
    <row r="25" spans="1:6" s="189" customFormat="1">
      <c r="A25" s="18"/>
      <c r="B25" s="14"/>
      <c r="C25" s="15"/>
      <c r="D25" s="449"/>
      <c r="E25" s="25"/>
      <c r="F25" s="372">
        <f t="shared" si="0"/>
        <v>0</v>
      </c>
    </row>
    <row r="26" spans="1:6" s="189" customFormat="1" ht="25.5">
      <c r="A26" s="18">
        <f>COUNT($A$8:A24)+1</f>
        <v>7</v>
      </c>
      <c r="B26" s="14" t="s">
        <v>536</v>
      </c>
      <c r="C26" s="489" t="s">
        <v>74</v>
      </c>
      <c r="D26" s="449">
        <v>130</v>
      </c>
      <c r="E26" s="25"/>
      <c r="F26" s="372">
        <f t="shared" si="0"/>
        <v>0</v>
      </c>
    </row>
    <row r="27" spans="1:6" s="189" customFormat="1">
      <c r="A27" s="18"/>
      <c r="B27" s="354"/>
      <c r="C27" s="562"/>
      <c r="D27" s="563"/>
      <c r="E27" s="384"/>
      <c r="F27" s="372">
        <f t="shared" si="0"/>
        <v>0</v>
      </c>
    </row>
    <row r="28" spans="1:6" s="189" customFormat="1" ht="38.25">
      <c r="A28" s="18">
        <f>COUNT($A$8:A26)+1</f>
        <v>8</v>
      </c>
      <c r="B28" s="14" t="s">
        <v>109</v>
      </c>
      <c r="C28" s="15" t="s">
        <v>94</v>
      </c>
      <c r="D28" s="563">
        <v>110</v>
      </c>
      <c r="E28" s="25"/>
      <c r="F28" s="372">
        <f t="shared" si="0"/>
        <v>0</v>
      </c>
    </row>
    <row r="29" spans="1:6" s="189" customFormat="1">
      <c r="A29" s="18"/>
      <c r="B29" s="354"/>
      <c r="C29" s="562"/>
      <c r="D29" s="563"/>
      <c r="E29" s="384"/>
      <c r="F29" s="372">
        <f t="shared" si="0"/>
        <v>0</v>
      </c>
    </row>
    <row r="30" spans="1:6" s="189" customFormat="1" ht="51">
      <c r="A30" s="18">
        <f>COUNT($A$8:A28)+1</f>
        <v>9</v>
      </c>
      <c r="B30" s="14" t="s">
        <v>113</v>
      </c>
      <c r="C30" s="489" t="s">
        <v>74</v>
      </c>
      <c r="D30" s="563">
        <v>93</v>
      </c>
      <c r="E30" s="25"/>
      <c r="F30" s="372">
        <f t="shared" si="0"/>
        <v>0</v>
      </c>
    </row>
    <row r="31" spans="1:6" s="189" customFormat="1">
      <c r="A31" s="18"/>
      <c r="B31" s="14"/>
      <c r="C31" s="15"/>
      <c r="D31" s="563"/>
      <c r="E31" s="25"/>
      <c r="F31" s="372">
        <f t="shared" si="0"/>
        <v>0</v>
      </c>
    </row>
    <row r="32" spans="1:6" s="189" customFormat="1" ht="63.75">
      <c r="A32" s="18">
        <f>COUNT($A$8:A30)+1</f>
        <v>10</v>
      </c>
      <c r="B32" s="90" t="s">
        <v>537</v>
      </c>
      <c r="C32" s="489" t="s">
        <v>74</v>
      </c>
      <c r="D32" s="563">
        <v>17</v>
      </c>
      <c r="E32" s="25"/>
      <c r="F32" s="372">
        <f t="shared" si="0"/>
        <v>0</v>
      </c>
    </row>
    <row r="33" spans="1:6" s="189" customFormat="1">
      <c r="A33" s="18"/>
      <c r="B33" s="354"/>
      <c r="C33" s="489"/>
      <c r="D33" s="563"/>
      <c r="E33" s="25"/>
      <c r="F33" s="372">
        <f t="shared" si="0"/>
        <v>0</v>
      </c>
    </row>
    <row r="34" spans="1:6" s="189" customFormat="1" ht="65.25" customHeight="1">
      <c r="A34" s="18">
        <f>COUNT($A$8:A32)+1</f>
        <v>11</v>
      </c>
      <c r="B34" s="14" t="s">
        <v>165</v>
      </c>
      <c r="C34" s="489" t="s">
        <v>74</v>
      </c>
      <c r="D34" s="563">
        <v>20</v>
      </c>
      <c r="E34" s="25"/>
      <c r="F34" s="372">
        <f t="shared" si="0"/>
        <v>0</v>
      </c>
    </row>
    <row r="35" spans="1:6" s="189" customFormat="1">
      <c r="A35" s="18"/>
      <c r="B35" s="14"/>
      <c r="C35" s="489"/>
      <c r="D35" s="562"/>
      <c r="E35" s="25"/>
      <c r="F35" s="372"/>
    </row>
    <row r="36" spans="1:6" s="431" customFormat="1">
      <c r="A36" s="71">
        <f>COUNT($A$5:A35)+1</f>
        <v>12</v>
      </c>
      <c r="B36" s="14" t="s">
        <v>24</v>
      </c>
      <c r="C36" s="447"/>
      <c r="D36" s="513">
        <v>0.05</v>
      </c>
      <c r="E36" s="25"/>
      <c r="F36" s="360">
        <f>SUM(F12:F34)*D36</f>
        <v>0</v>
      </c>
    </row>
    <row r="37" spans="1:6" s="189" customFormat="1">
      <c r="A37" s="18"/>
      <c r="B37" s="14"/>
      <c r="C37" s="562"/>
      <c r="D37" s="562"/>
      <c r="E37" s="384"/>
      <c r="F37" s="372"/>
    </row>
    <row r="38" spans="1:6" s="189" customFormat="1" ht="13.5" thickBot="1">
      <c r="A38" s="102"/>
      <c r="B38" s="78" t="str">
        <f>B1&amp;" skupaj:"</f>
        <v>ZEMELJSKA DELA skupaj:</v>
      </c>
      <c r="C38" s="493"/>
      <c r="D38" s="486"/>
      <c r="E38" s="561"/>
      <c r="F38" s="361">
        <f>SUM(F12:F37)</f>
        <v>0</v>
      </c>
    </row>
    <row r="39" spans="1:6" s="565" customFormat="1" ht="13.5" thickTop="1">
      <c r="A39" s="44"/>
      <c r="B39" s="45"/>
      <c r="C39" s="479"/>
      <c r="D39" s="480"/>
      <c r="E39" s="564"/>
      <c r="F39" s="373"/>
    </row>
    <row r="40" spans="1:6" s="565" customFormat="1">
      <c r="A40" s="40"/>
      <c r="B40" s="566"/>
      <c r="C40" s="567"/>
      <c r="D40" s="568"/>
      <c r="E40" s="564"/>
      <c r="F40" s="564"/>
    </row>
    <row r="41" spans="1:6" s="436" customFormat="1">
      <c r="A41" s="40"/>
      <c r="B41" s="41"/>
      <c r="C41" s="494"/>
      <c r="D41" s="495"/>
      <c r="E41" s="569"/>
      <c r="F41" s="374"/>
    </row>
    <row r="42" spans="1:6" s="436" customFormat="1">
      <c r="A42" s="40"/>
      <c r="B42" s="41"/>
      <c r="C42" s="494"/>
      <c r="D42" s="496"/>
      <c r="E42" s="569"/>
      <c r="F42" s="374"/>
    </row>
    <row r="43" spans="1:6" s="571" customFormat="1">
      <c r="A43" s="40"/>
      <c r="B43" s="46"/>
      <c r="C43" s="497"/>
      <c r="D43" s="498"/>
      <c r="E43" s="570"/>
      <c r="F43" s="374"/>
    </row>
    <row r="44" spans="1:6" s="436" customFormat="1">
      <c r="A44" s="40"/>
      <c r="B44" s="47"/>
      <c r="C44" s="494"/>
      <c r="D44" s="499"/>
      <c r="E44" s="572"/>
      <c r="F44" s="374"/>
    </row>
    <row r="45" spans="1:6" s="565" customFormat="1">
      <c r="A45" s="40"/>
      <c r="B45" s="42"/>
      <c r="C45" s="500"/>
      <c r="D45" s="495"/>
      <c r="E45" s="573"/>
      <c r="F45" s="374"/>
    </row>
    <row r="46" spans="1:6" s="436" customFormat="1">
      <c r="A46" s="40"/>
      <c r="B46" s="47"/>
      <c r="C46" s="494"/>
      <c r="D46" s="499"/>
      <c r="E46" s="572"/>
      <c r="F46" s="374"/>
    </row>
  </sheetData>
  <sheetProtection algorithmName="SHA-512" hashValue="mqN2ZOAIY7/IASIIronmr/gCvRRHDucOfo4fnYfXRuZxo2DpkslkMAY/100ZrOmr11U6lu7E8Zh4bJj5IsXvaQ==" saltValue="HB9jDTBeKs+pF5UttwhM/Q==" spinCount="100000" sheet="1" objects="1" scenarios="1" selectLockedCells="1"/>
  <phoneticPr fontId="39" type="noConversion"/>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E39:F39 A39:C39 A2:F2 C1:F1 A9:F9 A38:E38" emptyCellReference="1"/>
  </ignoredErrors>
  <legacyDrawingHF r:id="rId2"/>
</worksheet>
</file>

<file path=xl/worksheets/sheet8.xml><?xml version="1.0" encoding="utf-8"?>
<worksheet xmlns="http://schemas.openxmlformats.org/spreadsheetml/2006/main" xmlns:r="http://schemas.openxmlformats.org/officeDocument/2006/relationships">
  <sheetPr>
    <tabColor theme="3" tint="0.59999389629810485"/>
  </sheetPr>
  <dimension ref="A1:F45"/>
  <sheetViews>
    <sheetView showZeros="0" view="pageBreakPreview" topLeftCell="A7" zoomScaleNormal="100" zoomScaleSheetLayoutView="100" workbookViewId="0">
      <selection activeCell="E35" sqref="E35"/>
    </sheetView>
  </sheetViews>
  <sheetFormatPr defaultRowHeight="12.75"/>
  <cols>
    <col min="1" max="1" width="6.7109375" style="43" customWidth="1"/>
    <col min="2" max="2" width="43.85546875" style="43" customWidth="1"/>
    <col min="3" max="3" width="4.7109375" style="501" customWidth="1"/>
    <col min="4" max="4" width="9.5703125" style="502" customWidth="1"/>
    <col min="5" max="5" width="10.140625" style="364" customWidth="1"/>
    <col min="6" max="6" width="14" style="364" customWidth="1"/>
    <col min="7" max="16384" width="9.140625" style="43"/>
  </cols>
  <sheetData>
    <row r="1" spans="1:6" s="189" customFormat="1">
      <c r="A1" s="73" t="s">
        <v>18</v>
      </c>
      <c r="B1" s="83" t="s">
        <v>129</v>
      </c>
      <c r="C1" s="481"/>
      <c r="D1" s="482"/>
      <c r="E1" s="371"/>
      <c r="F1" s="371"/>
    </row>
    <row r="2" spans="1:6" s="189" customFormat="1">
      <c r="A2" s="73"/>
      <c r="B2" s="83"/>
      <c r="C2" s="481"/>
      <c r="D2" s="482"/>
      <c r="E2" s="371"/>
      <c r="F2" s="371"/>
    </row>
    <row r="3" spans="1:6" s="189" customFormat="1">
      <c r="A3" s="73"/>
      <c r="B3" s="574" t="s">
        <v>15</v>
      </c>
      <c r="C3" s="481"/>
      <c r="D3" s="482"/>
      <c r="E3" s="371"/>
      <c r="F3" s="371"/>
    </row>
    <row r="4" spans="1:6" s="189" customFormat="1" ht="38.25">
      <c r="A4" s="73"/>
      <c r="B4" s="98" t="s">
        <v>130</v>
      </c>
      <c r="C4" s="481"/>
      <c r="D4" s="482"/>
      <c r="E4" s="371"/>
      <c r="F4" s="371"/>
    </row>
    <row r="5" spans="1:6" s="189" customFormat="1" ht="25.5">
      <c r="A5" s="73"/>
      <c r="B5" s="88" t="s">
        <v>131</v>
      </c>
      <c r="C5" s="481"/>
      <c r="D5" s="482"/>
      <c r="E5" s="371"/>
      <c r="F5" s="371"/>
    </row>
    <row r="6" spans="1:6" s="189" customFormat="1">
      <c r="A6" s="73"/>
      <c r="B6" s="83"/>
      <c r="C6" s="481"/>
      <c r="D6" s="482"/>
      <c r="E6" s="371"/>
      <c r="F6" s="371"/>
    </row>
    <row r="7" spans="1:6" s="6" customFormat="1">
      <c r="A7" s="418" t="s">
        <v>25</v>
      </c>
      <c r="B7" s="419" t="s">
        <v>26</v>
      </c>
      <c r="C7" s="506" t="s">
        <v>11</v>
      </c>
      <c r="D7" s="507" t="s">
        <v>27</v>
      </c>
      <c r="E7" s="420" t="s">
        <v>28</v>
      </c>
      <c r="F7" s="421" t="s">
        <v>29</v>
      </c>
    </row>
    <row r="8" spans="1:6" s="189" customFormat="1">
      <c r="A8" s="68"/>
      <c r="B8" s="69"/>
      <c r="C8" s="471"/>
      <c r="D8" s="488"/>
      <c r="E8" s="359"/>
      <c r="F8" s="359"/>
    </row>
    <row r="9" spans="1:6" s="189" customFormat="1" ht="14.25">
      <c r="A9" s="575">
        <f>COUNT($A$4:A8)+1</f>
        <v>1</v>
      </c>
      <c r="B9" s="14" t="s">
        <v>132</v>
      </c>
      <c r="C9" s="489" t="s">
        <v>117</v>
      </c>
      <c r="D9" s="489">
        <v>8.5</v>
      </c>
      <c r="E9" s="398"/>
      <c r="F9" s="360">
        <f>D9*E9</f>
        <v>0</v>
      </c>
    </row>
    <row r="10" spans="1:6" s="189" customFormat="1">
      <c r="A10" s="68"/>
      <c r="B10" s="69"/>
      <c r="C10" s="471"/>
      <c r="D10" s="488"/>
      <c r="E10" s="358"/>
      <c r="F10" s="360">
        <f t="shared" ref="F10:F33" si="0">D10*E10</f>
        <v>0</v>
      </c>
    </row>
    <row r="11" spans="1:6" s="189" customFormat="1">
      <c r="A11" s="575">
        <f>COUNT($A$4:A10)+1</f>
        <v>2</v>
      </c>
      <c r="B11" s="354" t="s">
        <v>133</v>
      </c>
      <c r="C11" s="490" t="s">
        <v>102</v>
      </c>
      <c r="D11" s="490">
        <v>4</v>
      </c>
      <c r="E11" s="382"/>
      <c r="F11" s="360">
        <f t="shared" si="0"/>
        <v>0</v>
      </c>
    </row>
    <row r="12" spans="1:6" s="189" customFormat="1">
      <c r="A12" s="68"/>
      <c r="B12" s="69"/>
      <c r="C12" s="471"/>
      <c r="D12" s="488"/>
      <c r="E12" s="358"/>
      <c r="F12" s="360">
        <f t="shared" si="0"/>
        <v>0</v>
      </c>
    </row>
    <row r="13" spans="1:6" s="189" customFormat="1" ht="65.25" customHeight="1">
      <c r="A13" s="575">
        <f>COUNT($A$4:A12)+1</f>
        <v>3</v>
      </c>
      <c r="B13" s="354" t="s">
        <v>134</v>
      </c>
      <c r="C13" s="489" t="s">
        <v>74</v>
      </c>
      <c r="D13" s="449">
        <v>1</v>
      </c>
      <c r="E13" s="25"/>
      <c r="F13" s="360">
        <f t="shared" si="0"/>
        <v>0</v>
      </c>
    </row>
    <row r="14" spans="1:6" s="189" customFormat="1">
      <c r="A14" s="68"/>
      <c r="B14" s="69"/>
      <c r="C14" s="471"/>
      <c r="D14" s="488"/>
      <c r="E14" s="358"/>
      <c r="F14" s="360">
        <f t="shared" si="0"/>
        <v>0</v>
      </c>
    </row>
    <row r="15" spans="1:6" s="189" customFormat="1" ht="25.5">
      <c r="A15" s="575">
        <f>COUNT($A$4:A14)+1</f>
        <v>4</v>
      </c>
      <c r="B15" s="99" t="s">
        <v>135</v>
      </c>
      <c r="C15" s="489" t="s">
        <v>94</v>
      </c>
      <c r="D15" s="489">
        <v>7</v>
      </c>
      <c r="E15" s="25"/>
      <c r="F15" s="360">
        <f t="shared" si="0"/>
        <v>0</v>
      </c>
    </row>
    <row r="16" spans="1:6" s="189" customFormat="1">
      <c r="A16" s="68"/>
      <c r="B16" s="69"/>
      <c r="C16" s="471"/>
      <c r="D16" s="488"/>
      <c r="E16" s="358"/>
      <c r="F16" s="360">
        <f t="shared" si="0"/>
        <v>0</v>
      </c>
    </row>
    <row r="17" spans="1:6" s="189" customFormat="1" ht="63.75">
      <c r="A17" s="575">
        <f>COUNT($A$4:A16)+1</f>
        <v>5</v>
      </c>
      <c r="B17" s="14" t="s">
        <v>136</v>
      </c>
      <c r="C17" s="15"/>
      <c r="D17" s="449"/>
      <c r="E17" s="25"/>
      <c r="F17" s="360">
        <f t="shared" si="0"/>
        <v>0</v>
      </c>
    </row>
    <row r="18" spans="1:6" s="189" customFormat="1" ht="14.25">
      <c r="A18" s="575"/>
      <c r="B18" s="14" t="s">
        <v>205</v>
      </c>
      <c r="C18" s="447" t="s">
        <v>117</v>
      </c>
      <c r="D18" s="449">
        <v>10</v>
      </c>
      <c r="E18" s="25"/>
      <c r="F18" s="360">
        <f t="shared" si="0"/>
        <v>0</v>
      </c>
    </row>
    <row r="19" spans="1:6" s="189" customFormat="1" ht="14.25">
      <c r="A19" s="575"/>
      <c r="B19" s="14" t="s">
        <v>206</v>
      </c>
      <c r="C19" s="447" t="s">
        <v>117</v>
      </c>
      <c r="D19" s="449">
        <v>4</v>
      </c>
      <c r="E19" s="25"/>
      <c r="F19" s="360">
        <f t="shared" si="0"/>
        <v>0</v>
      </c>
    </row>
    <row r="20" spans="1:6" s="189" customFormat="1" ht="14.25">
      <c r="A20" s="68"/>
      <c r="B20" s="14" t="s">
        <v>137</v>
      </c>
      <c r="C20" s="447" t="s">
        <v>117</v>
      </c>
      <c r="D20" s="449">
        <v>8.5</v>
      </c>
      <c r="E20" s="25"/>
      <c r="F20" s="360">
        <f t="shared" si="0"/>
        <v>0</v>
      </c>
    </row>
    <row r="21" spans="1:6" s="189" customFormat="1">
      <c r="A21" s="68"/>
      <c r="B21" s="14"/>
      <c r="C21" s="447"/>
      <c r="D21" s="449"/>
      <c r="E21" s="25"/>
      <c r="F21" s="360">
        <f t="shared" si="0"/>
        <v>0</v>
      </c>
    </row>
    <row r="22" spans="1:6" s="189" customFormat="1" ht="39.75" customHeight="1">
      <c r="A22" s="575">
        <f>COUNT($A$4:A21)+1</f>
        <v>6</v>
      </c>
      <c r="B22" s="14" t="s">
        <v>204</v>
      </c>
      <c r="C22" s="15"/>
      <c r="D22" s="449"/>
      <c r="E22" s="25"/>
      <c r="F22" s="360">
        <f t="shared" si="0"/>
        <v>0</v>
      </c>
    </row>
    <row r="23" spans="1:6" s="189" customFormat="1">
      <c r="A23" s="68"/>
      <c r="B23" s="26" t="s">
        <v>203</v>
      </c>
      <c r="C23" s="15" t="s">
        <v>102</v>
      </c>
      <c r="D23" s="489">
        <v>1</v>
      </c>
      <c r="E23" s="25"/>
      <c r="F23" s="360">
        <f t="shared" si="0"/>
        <v>0</v>
      </c>
    </row>
    <row r="24" spans="1:6" s="189" customFormat="1">
      <c r="A24" s="68"/>
      <c r="B24" s="69"/>
      <c r="C24" s="471"/>
      <c r="D24" s="488"/>
      <c r="E24" s="358"/>
      <c r="F24" s="360">
        <f t="shared" si="0"/>
        <v>0</v>
      </c>
    </row>
    <row r="25" spans="1:6" s="189" customFormat="1" ht="38.25">
      <c r="A25" s="575">
        <f>COUNT($A$4:A24)+1</f>
        <v>7</v>
      </c>
      <c r="B25" s="14" t="s">
        <v>138</v>
      </c>
      <c r="C25" s="15" t="s">
        <v>102</v>
      </c>
      <c r="D25" s="449">
        <v>1</v>
      </c>
      <c r="E25" s="25"/>
      <c r="F25" s="360">
        <f t="shared" si="0"/>
        <v>0</v>
      </c>
    </row>
    <row r="26" spans="1:6" s="189" customFormat="1">
      <c r="A26" s="68"/>
      <c r="B26" s="69"/>
      <c r="C26" s="471"/>
      <c r="D26" s="488"/>
      <c r="E26" s="358"/>
      <c r="F26" s="360">
        <f t="shared" si="0"/>
        <v>0</v>
      </c>
    </row>
    <row r="27" spans="1:6" s="189" customFormat="1" ht="14.25">
      <c r="A27" s="575">
        <f>COUNT($A$4:A26)+1</f>
        <v>8</v>
      </c>
      <c r="B27" s="576" t="s">
        <v>534</v>
      </c>
      <c r="C27" s="510" t="s">
        <v>139</v>
      </c>
      <c r="D27" s="510">
        <v>22.5</v>
      </c>
      <c r="E27" s="578"/>
      <c r="F27" s="360">
        <f t="shared" si="0"/>
        <v>0</v>
      </c>
    </row>
    <row r="28" spans="1:6" s="189" customFormat="1">
      <c r="A28" s="68"/>
      <c r="B28" s="69"/>
      <c r="C28" s="471"/>
      <c r="D28" s="488"/>
      <c r="E28" s="358"/>
      <c r="F28" s="360">
        <f t="shared" si="0"/>
        <v>0</v>
      </c>
    </row>
    <row r="29" spans="1:6" s="189" customFormat="1" ht="14.25">
      <c r="A29" s="575">
        <f>COUNT($A$4:A28)+1</f>
        <v>9</v>
      </c>
      <c r="B29" s="577" t="s">
        <v>140</v>
      </c>
      <c r="C29" s="510" t="s">
        <v>139</v>
      </c>
      <c r="D29" s="510">
        <v>22.5</v>
      </c>
      <c r="E29" s="578"/>
      <c r="F29" s="360">
        <f t="shared" si="0"/>
        <v>0</v>
      </c>
    </row>
    <row r="30" spans="1:6" s="189" customFormat="1">
      <c r="A30" s="68"/>
      <c r="B30" s="69"/>
      <c r="C30" s="471"/>
      <c r="D30" s="488"/>
      <c r="E30" s="358"/>
      <c r="F30" s="360">
        <f t="shared" si="0"/>
        <v>0</v>
      </c>
    </row>
    <row r="31" spans="1:6" s="189" customFormat="1">
      <c r="A31" s="575">
        <f>COUNT($A$4:A30)+1</f>
        <v>10</v>
      </c>
      <c r="B31" s="100" t="s">
        <v>535</v>
      </c>
      <c r="C31" s="491" t="s">
        <v>102</v>
      </c>
      <c r="D31" s="449">
        <v>3</v>
      </c>
      <c r="E31" s="25"/>
      <c r="F31" s="360">
        <f t="shared" si="0"/>
        <v>0</v>
      </c>
    </row>
    <row r="32" spans="1:6" s="189" customFormat="1">
      <c r="A32" s="68"/>
      <c r="B32" s="69"/>
      <c r="C32" s="471"/>
      <c r="D32" s="488"/>
      <c r="E32" s="358"/>
      <c r="F32" s="360">
        <f t="shared" si="0"/>
        <v>0</v>
      </c>
    </row>
    <row r="33" spans="1:6" s="189" customFormat="1" ht="38.25">
      <c r="A33" s="575">
        <f>COUNT($A$4:A32)+1</f>
        <v>11</v>
      </c>
      <c r="B33" s="101" t="s">
        <v>141</v>
      </c>
      <c r="C33" s="447" t="s">
        <v>74</v>
      </c>
      <c r="D33" s="492">
        <v>1</v>
      </c>
      <c r="E33" s="579"/>
      <c r="F33" s="360">
        <f t="shared" si="0"/>
        <v>0</v>
      </c>
    </row>
    <row r="34" spans="1:6" s="189" customFormat="1">
      <c r="A34" s="575"/>
      <c r="B34" s="101"/>
      <c r="C34" s="447"/>
      <c r="D34" s="492"/>
      <c r="E34" s="579"/>
      <c r="F34" s="360"/>
    </row>
    <row r="35" spans="1:6" s="431" customFormat="1">
      <c r="A35" s="71">
        <f>COUNT($A$5:A34)+1</f>
        <v>12</v>
      </c>
      <c r="B35" s="14" t="s">
        <v>24</v>
      </c>
      <c r="C35" s="447"/>
      <c r="D35" s="513">
        <v>0.05</v>
      </c>
      <c r="E35" s="25"/>
      <c r="F35" s="360">
        <f>SUM(F9:F33)*D35</f>
        <v>0</v>
      </c>
    </row>
    <row r="36" spans="1:6" s="189" customFormat="1">
      <c r="A36" s="68"/>
      <c r="B36" s="69"/>
      <c r="C36" s="471"/>
      <c r="D36" s="488"/>
      <c r="E36" s="359"/>
      <c r="F36" s="359"/>
    </row>
    <row r="37" spans="1:6" s="189" customFormat="1" ht="13.5" thickBot="1">
      <c r="A37" s="102"/>
      <c r="B37" s="78" t="str">
        <f>B1&amp;" skupaj:"</f>
        <v>KANALIZACIJA V OBJEKTU skupaj:</v>
      </c>
      <c r="C37" s="493"/>
      <c r="D37" s="486"/>
      <c r="E37" s="561"/>
      <c r="F37" s="361">
        <f>SUM(F9:F36)</f>
        <v>0</v>
      </c>
    </row>
    <row r="38" spans="1:6" s="565" customFormat="1" ht="13.5" thickTop="1">
      <c r="A38" s="44"/>
      <c r="B38" s="45"/>
      <c r="C38" s="479"/>
      <c r="D38" s="480"/>
      <c r="E38" s="564"/>
      <c r="F38" s="373"/>
    </row>
    <row r="39" spans="1:6" s="565" customFormat="1">
      <c r="A39" s="40"/>
      <c r="B39" s="566"/>
      <c r="C39" s="567"/>
      <c r="D39" s="568"/>
      <c r="E39" s="564"/>
      <c r="F39" s="564"/>
    </row>
    <row r="40" spans="1:6" s="436" customFormat="1">
      <c r="A40" s="40"/>
      <c r="B40" s="41"/>
      <c r="C40" s="494"/>
      <c r="D40" s="495"/>
      <c r="E40" s="569"/>
      <c r="F40" s="374"/>
    </row>
    <row r="41" spans="1:6" s="436" customFormat="1">
      <c r="A41" s="40"/>
      <c r="B41" s="41"/>
      <c r="C41" s="494"/>
      <c r="D41" s="496"/>
      <c r="E41" s="569"/>
      <c r="F41" s="374"/>
    </row>
    <row r="42" spans="1:6" s="571" customFormat="1">
      <c r="A42" s="40"/>
      <c r="B42" s="46"/>
      <c r="C42" s="497"/>
      <c r="D42" s="498"/>
      <c r="E42" s="570"/>
      <c r="F42" s="374"/>
    </row>
    <row r="43" spans="1:6" s="436" customFormat="1">
      <c r="A43" s="40"/>
      <c r="B43" s="47"/>
      <c r="C43" s="494"/>
      <c r="D43" s="499"/>
      <c r="E43" s="572"/>
      <c r="F43" s="374"/>
    </row>
    <row r="44" spans="1:6" s="565" customFormat="1">
      <c r="A44" s="40"/>
      <c r="B44" s="42"/>
      <c r="C44" s="500"/>
      <c r="D44" s="495"/>
      <c r="E44" s="573"/>
      <c r="F44" s="374"/>
    </row>
    <row r="45" spans="1:6" s="436" customFormat="1">
      <c r="A45" s="40"/>
      <c r="B45" s="47"/>
      <c r="C45" s="494"/>
      <c r="D45" s="499"/>
      <c r="E45" s="572"/>
      <c r="F45" s="374"/>
    </row>
  </sheetData>
  <sheetProtection algorithmName="SHA-512" hashValue="q2O42qHNIf3VTSeB55wD6QGqbEIzCbUMUXvlRvKdtNIvSAlSkm2pJSM3Iqzy3h20cW9d1u+M4Hfl3bU2E/Qhmw==" saltValue="zEt5l/iKTTWYC3R8Vh4MBg=="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9.xml><?xml version="1.0" encoding="utf-8"?>
<worksheet xmlns="http://schemas.openxmlformats.org/spreadsheetml/2006/main" xmlns:r="http://schemas.openxmlformats.org/officeDocument/2006/relationships">
  <sheetPr>
    <tabColor theme="3" tint="0.59999389629810485"/>
  </sheetPr>
  <dimension ref="A1:G52"/>
  <sheetViews>
    <sheetView showZeros="0" view="pageBreakPreview" topLeftCell="A16" zoomScaleNormal="100" zoomScaleSheetLayoutView="100" workbookViewId="0">
      <selection activeCell="E43" sqref="E43"/>
    </sheetView>
  </sheetViews>
  <sheetFormatPr defaultRowHeight="12.75"/>
  <cols>
    <col min="1" max="1" width="6.140625" style="436" customWidth="1"/>
    <col min="2" max="2" width="43.140625" style="436" customWidth="1"/>
    <col min="3" max="3" width="4.42578125" style="584" customWidth="1"/>
    <col min="4" max="4" width="9.140625" style="584"/>
    <col min="5" max="5" width="12.140625" style="585" customWidth="1"/>
    <col min="6" max="6" width="14" style="585" customWidth="1"/>
    <col min="7" max="16384" width="9.140625" style="436"/>
  </cols>
  <sheetData>
    <row r="1" spans="1:7" s="1" customFormat="1">
      <c r="A1" s="73" t="s">
        <v>19</v>
      </c>
      <c r="B1" s="74" t="s">
        <v>83</v>
      </c>
      <c r="C1" s="481"/>
      <c r="D1" s="482"/>
      <c r="E1" s="371"/>
      <c r="F1" s="371"/>
    </row>
    <row r="2" spans="1:7" s="1" customFormat="1">
      <c r="A2" s="73"/>
      <c r="B2" s="74"/>
      <c r="C2" s="481"/>
      <c r="D2" s="482"/>
      <c r="E2" s="371"/>
      <c r="F2" s="371"/>
    </row>
    <row r="3" spans="1:7" s="1" customFormat="1">
      <c r="A3" s="73"/>
      <c r="B3" s="574" t="s">
        <v>15</v>
      </c>
      <c r="C3" s="481"/>
      <c r="D3" s="482"/>
      <c r="E3" s="371"/>
      <c r="F3" s="371"/>
    </row>
    <row r="4" spans="1:7" s="1" customFormat="1" ht="28.5" customHeight="1">
      <c r="A4" s="73"/>
      <c r="B4" s="88" t="s">
        <v>538</v>
      </c>
      <c r="C4" s="481"/>
      <c r="D4" s="482"/>
      <c r="E4" s="371"/>
      <c r="F4" s="371"/>
    </row>
    <row r="5" spans="1:7" s="1" customFormat="1" ht="26.25" customHeight="1">
      <c r="A5" s="73"/>
      <c r="B5" s="580" t="s">
        <v>539</v>
      </c>
      <c r="C5" s="481"/>
      <c r="D5" s="482"/>
      <c r="E5" s="371"/>
      <c r="F5" s="371"/>
    </row>
    <row r="6" spans="1:7" s="1" customFormat="1" ht="25.5">
      <c r="A6" s="73"/>
      <c r="B6" s="88" t="s">
        <v>540</v>
      </c>
      <c r="C6" s="481"/>
      <c r="D6" s="482"/>
      <c r="E6" s="371"/>
      <c r="F6" s="371"/>
    </row>
    <row r="7" spans="1:7" s="1" customFormat="1">
      <c r="A7" s="73"/>
      <c r="B7" s="74"/>
      <c r="C7" s="481"/>
      <c r="D7" s="482"/>
      <c r="E7" s="371"/>
      <c r="F7" s="371"/>
    </row>
    <row r="8" spans="1:7" s="6" customFormat="1">
      <c r="A8" s="418" t="s">
        <v>25</v>
      </c>
      <c r="B8" s="419" t="s">
        <v>26</v>
      </c>
      <c r="C8" s="506" t="s">
        <v>11</v>
      </c>
      <c r="D8" s="507" t="s">
        <v>27</v>
      </c>
      <c r="E8" s="420" t="s">
        <v>28</v>
      </c>
      <c r="F8" s="421" t="s">
        <v>29</v>
      </c>
      <c r="G8" s="142"/>
    </row>
    <row r="9" spans="1:7" s="1" customFormat="1">
      <c r="A9" s="68"/>
      <c r="B9" s="75"/>
      <c r="C9" s="471"/>
      <c r="D9" s="483"/>
      <c r="E9" s="359"/>
      <c r="F9" s="359"/>
    </row>
    <row r="10" spans="1:7" s="1" customFormat="1" ht="66" customHeight="1">
      <c r="A10" s="3">
        <f>COUNT($A$9:A9)+1</f>
        <v>1</v>
      </c>
      <c r="B10" s="354" t="s">
        <v>480</v>
      </c>
      <c r="C10" s="15" t="s">
        <v>117</v>
      </c>
      <c r="D10" s="10">
        <v>5</v>
      </c>
      <c r="E10" s="25"/>
      <c r="F10" s="372">
        <f>D10*E10</f>
        <v>0</v>
      </c>
    </row>
    <row r="11" spans="1:7" s="1" customFormat="1">
      <c r="A11" s="3"/>
      <c r="B11" s="23"/>
      <c r="C11" s="15"/>
      <c r="D11" s="10"/>
      <c r="E11" s="25"/>
      <c r="F11" s="372"/>
    </row>
    <row r="12" spans="1:7" s="1" customFormat="1" ht="38.25">
      <c r="A12" s="3">
        <f>COUNT($A$10:A11)+1</f>
        <v>2</v>
      </c>
      <c r="B12" s="14" t="s">
        <v>67</v>
      </c>
      <c r="C12" s="15" t="s">
        <v>74</v>
      </c>
      <c r="D12" s="10">
        <v>4.5</v>
      </c>
      <c r="E12" s="25"/>
      <c r="F12" s="372">
        <f>D12*E12</f>
        <v>0</v>
      </c>
    </row>
    <row r="13" spans="1:7" s="1" customFormat="1">
      <c r="A13" s="3"/>
      <c r="B13" s="23"/>
      <c r="C13" s="15"/>
      <c r="D13" s="10"/>
      <c r="E13" s="25"/>
      <c r="F13" s="372">
        <f t="shared" ref="F13:F14" si="0">D13*E13</f>
        <v>0</v>
      </c>
    </row>
    <row r="14" spans="1:7" s="2" customFormat="1" ht="40.5" customHeight="1">
      <c r="A14" s="3">
        <f>COUNT($A$10:A13)+1</f>
        <v>3</v>
      </c>
      <c r="B14" s="14" t="s">
        <v>68</v>
      </c>
      <c r="C14" s="15" t="s">
        <v>74</v>
      </c>
      <c r="D14" s="10">
        <v>16</v>
      </c>
      <c r="E14" s="25"/>
      <c r="F14" s="372">
        <f t="shared" si="0"/>
        <v>0</v>
      </c>
    </row>
    <row r="15" spans="1:7" s="2" customFormat="1">
      <c r="A15" s="3"/>
      <c r="B15" s="27"/>
      <c r="C15" s="15"/>
      <c r="D15" s="10"/>
      <c r="E15" s="25"/>
      <c r="F15" s="372">
        <f t="shared" ref="F15:F18" si="1">D15*E15</f>
        <v>0</v>
      </c>
    </row>
    <row r="16" spans="1:7" s="2" customFormat="1" ht="38.25">
      <c r="A16" s="3">
        <f>COUNT($A$10:A15)+1</f>
        <v>4</v>
      </c>
      <c r="B16" s="581" t="s">
        <v>66</v>
      </c>
      <c r="C16" s="15" t="s">
        <v>74</v>
      </c>
      <c r="D16" s="10">
        <v>18.5</v>
      </c>
      <c r="E16" s="25"/>
      <c r="F16" s="372">
        <f t="shared" si="1"/>
        <v>0</v>
      </c>
    </row>
    <row r="17" spans="1:6" s="2" customFormat="1">
      <c r="A17" s="3"/>
      <c r="B17" s="581"/>
      <c r="C17" s="15"/>
      <c r="D17" s="10"/>
      <c r="E17" s="25"/>
      <c r="F17" s="372">
        <f t="shared" si="1"/>
        <v>0</v>
      </c>
    </row>
    <row r="18" spans="1:6" s="2" customFormat="1" ht="38.25">
      <c r="A18" s="3">
        <f>COUNT($A$10:A17)+1</f>
        <v>5</v>
      </c>
      <c r="B18" s="581" t="s">
        <v>69</v>
      </c>
      <c r="C18" s="15" t="s">
        <v>74</v>
      </c>
      <c r="D18" s="10">
        <v>1.5</v>
      </c>
      <c r="E18" s="25"/>
      <c r="F18" s="372">
        <f t="shared" si="1"/>
        <v>0</v>
      </c>
    </row>
    <row r="19" spans="1:6" s="2" customFormat="1">
      <c r="A19" s="3"/>
      <c r="B19" s="581"/>
      <c r="C19" s="15"/>
      <c r="D19" s="10"/>
      <c r="E19" s="25"/>
      <c r="F19" s="372"/>
    </row>
    <row r="20" spans="1:6" s="2" customFormat="1" ht="76.5">
      <c r="A20" s="3">
        <f>COUNT($A$10:A19)+1</f>
        <v>6</v>
      </c>
      <c r="B20" s="14" t="s">
        <v>481</v>
      </c>
      <c r="C20" s="15" t="s">
        <v>74</v>
      </c>
      <c r="D20" s="10">
        <v>25</v>
      </c>
      <c r="E20" s="25"/>
      <c r="F20" s="372">
        <f t="shared" ref="F20:F24" si="2">D20*E20</f>
        <v>0</v>
      </c>
    </row>
    <row r="21" spans="1:6" s="2" customFormat="1">
      <c r="A21" s="3"/>
      <c r="B21" s="24"/>
      <c r="C21" s="15"/>
      <c r="D21" s="10"/>
      <c r="E21" s="25"/>
      <c r="F21" s="372">
        <f t="shared" si="2"/>
        <v>0</v>
      </c>
    </row>
    <row r="22" spans="1:6" s="2" customFormat="1" ht="38.25">
      <c r="A22" s="3">
        <f>COUNT($A$10:A21)+1</f>
        <v>7</v>
      </c>
      <c r="B22" s="14" t="s">
        <v>70</v>
      </c>
      <c r="C22" s="15" t="s">
        <v>74</v>
      </c>
      <c r="D22" s="10">
        <v>6.5</v>
      </c>
      <c r="E22" s="25"/>
      <c r="F22" s="372">
        <f t="shared" si="2"/>
        <v>0</v>
      </c>
    </row>
    <row r="23" spans="1:6" s="2" customFormat="1">
      <c r="A23" s="3"/>
      <c r="B23" s="24"/>
      <c r="C23" s="15"/>
      <c r="D23" s="10"/>
      <c r="E23" s="25"/>
      <c r="F23" s="372">
        <f t="shared" si="2"/>
        <v>0</v>
      </c>
    </row>
    <row r="24" spans="1:6" s="2" customFormat="1" ht="51">
      <c r="A24" s="3">
        <f>COUNT($A$10:A23)+1</f>
        <v>8</v>
      </c>
      <c r="B24" s="14" t="s">
        <v>71</v>
      </c>
      <c r="C24" s="15" t="s">
        <v>74</v>
      </c>
      <c r="D24" s="10">
        <v>4</v>
      </c>
      <c r="E24" s="25"/>
      <c r="F24" s="372">
        <f t="shared" si="2"/>
        <v>0</v>
      </c>
    </row>
    <row r="25" spans="1:6" s="2" customFormat="1">
      <c r="A25" s="3"/>
      <c r="B25" s="28"/>
      <c r="C25" s="484"/>
      <c r="D25" s="10"/>
      <c r="E25" s="382"/>
      <c r="F25" s="372">
        <f t="shared" ref="F25:F47" si="3">D25*E25</f>
        <v>0</v>
      </c>
    </row>
    <row r="26" spans="1:6" s="2" customFormat="1" ht="38.25">
      <c r="A26" s="3">
        <f>COUNT($A$10:A25)+1</f>
        <v>9</v>
      </c>
      <c r="B26" s="14" t="s">
        <v>72</v>
      </c>
      <c r="C26" s="15" t="s">
        <v>74</v>
      </c>
      <c r="D26" s="10">
        <v>1</v>
      </c>
      <c r="E26" s="25"/>
      <c r="F26" s="372">
        <f t="shared" si="3"/>
        <v>0</v>
      </c>
    </row>
    <row r="27" spans="1:6" s="2" customFormat="1">
      <c r="A27" s="3"/>
      <c r="B27" s="28"/>
      <c r="C27" s="484"/>
      <c r="D27" s="10"/>
      <c r="E27" s="382"/>
      <c r="F27" s="372"/>
    </row>
    <row r="28" spans="1:6" s="1" customFormat="1" ht="38.25">
      <c r="A28" s="3">
        <f>COUNT($A$9:A26)+1</f>
        <v>10</v>
      </c>
      <c r="B28" s="14" t="s">
        <v>78</v>
      </c>
      <c r="C28" s="15" t="s">
        <v>74</v>
      </c>
      <c r="D28" s="563">
        <v>4.5</v>
      </c>
      <c r="E28" s="383"/>
      <c r="F28" s="372">
        <f t="shared" si="3"/>
        <v>0</v>
      </c>
    </row>
    <row r="29" spans="1:6" s="1" customFormat="1">
      <c r="A29" s="3"/>
      <c r="B29" s="5"/>
      <c r="C29" s="484"/>
      <c r="D29" s="563"/>
      <c r="E29" s="383"/>
      <c r="F29" s="372">
        <f t="shared" si="3"/>
        <v>0</v>
      </c>
    </row>
    <row r="30" spans="1:6" s="1" customFormat="1" ht="28.5" customHeight="1">
      <c r="A30" s="3">
        <f>COUNT($A$9:A28)+1</f>
        <v>11</v>
      </c>
      <c r="B30" s="14" t="s">
        <v>77</v>
      </c>
      <c r="C30" s="15" t="s">
        <v>74</v>
      </c>
      <c r="D30" s="10">
        <v>1</v>
      </c>
      <c r="E30" s="383"/>
      <c r="F30" s="372">
        <f t="shared" si="3"/>
        <v>0</v>
      </c>
    </row>
    <row r="31" spans="1:6" s="1" customFormat="1">
      <c r="A31" s="3"/>
      <c r="B31" s="5"/>
      <c r="C31" s="484"/>
      <c r="D31" s="563"/>
      <c r="E31" s="383"/>
      <c r="F31" s="372">
        <f t="shared" si="3"/>
        <v>0</v>
      </c>
    </row>
    <row r="32" spans="1:6" s="1" customFormat="1" ht="25.5">
      <c r="A32" s="3">
        <f>COUNT($A$9:A30)+1</f>
        <v>12</v>
      </c>
      <c r="B32" s="14" t="s">
        <v>82</v>
      </c>
      <c r="C32" s="15" t="s">
        <v>74</v>
      </c>
      <c r="D32" s="563">
        <v>3.7</v>
      </c>
      <c r="E32" s="383"/>
      <c r="F32" s="372">
        <f t="shared" si="3"/>
        <v>0</v>
      </c>
    </row>
    <row r="33" spans="1:6" s="1" customFormat="1">
      <c r="A33" s="3"/>
      <c r="B33" s="14"/>
      <c r="C33" s="484"/>
      <c r="D33" s="563"/>
      <c r="E33" s="383"/>
      <c r="F33" s="372"/>
    </row>
    <row r="34" spans="1:6" s="1" customFormat="1" ht="38.25">
      <c r="A34" s="3">
        <f>COUNT($A$9:A32)+1</f>
        <v>13</v>
      </c>
      <c r="B34" s="14" t="s">
        <v>143</v>
      </c>
      <c r="C34" s="15" t="s">
        <v>74</v>
      </c>
      <c r="D34" s="563">
        <v>1.5</v>
      </c>
      <c r="E34" s="383"/>
      <c r="F34" s="372">
        <f t="shared" ref="F34" si="4">D34*E34</f>
        <v>0</v>
      </c>
    </row>
    <row r="35" spans="1:6" s="1" customFormat="1">
      <c r="A35" s="3"/>
      <c r="B35" s="5"/>
      <c r="C35" s="484"/>
      <c r="D35" s="563"/>
      <c r="E35" s="383"/>
      <c r="F35" s="372">
        <f t="shared" si="3"/>
        <v>0</v>
      </c>
    </row>
    <row r="36" spans="1:6" s="1" customFormat="1" ht="25.5">
      <c r="A36" s="3">
        <f>COUNT($A$9:A35)+1</f>
        <v>14</v>
      </c>
      <c r="B36" s="14" t="s">
        <v>75</v>
      </c>
      <c r="C36" s="15" t="s">
        <v>74</v>
      </c>
      <c r="D36" s="10">
        <v>4</v>
      </c>
      <c r="E36" s="383"/>
      <c r="F36" s="372">
        <f t="shared" si="3"/>
        <v>0</v>
      </c>
    </row>
    <row r="37" spans="1:6" s="1" customFormat="1">
      <c r="A37" s="3"/>
      <c r="B37" s="5"/>
      <c r="C37" s="484"/>
      <c r="D37" s="563"/>
      <c r="E37" s="383"/>
      <c r="F37" s="372">
        <f t="shared" si="3"/>
        <v>0</v>
      </c>
    </row>
    <row r="38" spans="1:6" s="1" customFormat="1" ht="25.5">
      <c r="A38" s="3">
        <f>COUNT($A$9:A36)+1</f>
        <v>15</v>
      </c>
      <c r="B38" s="14" t="s">
        <v>73</v>
      </c>
      <c r="C38" s="15" t="s">
        <v>74</v>
      </c>
      <c r="D38" s="563">
        <v>31.5</v>
      </c>
      <c r="E38" s="383"/>
      <c r="F38" s="372">
        <f t="shared" si="3"/>
        <v>0</v>
      </c>
    </row>
    <row r="39" spans="1:6" s="1" customFormat="1">
      <c r="A39" s="3"/>
      <c r="B39" s="14"/>
      <c r="C39" s="582"/>
      <c r="D39" s="563"/>
      <c r="E39" s="383"/>
      <c r="F39" s="372">
        <f t="shared" si="3"/>
        <v>0</v>
      </c>
    </row>
    <row r="40" spans="1:6" s="1" customFormat="1" ht="51">
      <c r="A40" s="3">
        <f>COUNT($A$9:A38)+1</f>
        <v>16</v>
      </c>
      <c r="B40" s="14" t="s">
        <v>76</v>
      </c>
      <c r="C40" s="15" t="s">
        <v>74</v>
      </c>
      <c r="D40" s="10">
        <v>5</v>
      </c>
      <c r="E40" s="383"/>
      <c r="F40" s="372">
        <f t="shared" si="3"/>
        <v>0</v>
      </c>
    </row>
    <row r="41" spans="1:6" s="1" customFormat="1">
      <c r="A41" s="3"/>
      <c r="B41" s="14"/>
      <c r="C41" s="15"/>
      <c r="D41" s="10"/>
      <c r="E41" s="383"/>
      <c r="F41" s="372">
        <f t="shared" si="3"/>
        <v>0</v>
      </c>
    </row>
    <row r="42" spans="1:6" s="1" customFormat="1" ht="63.75" customHeight="1">
      <c r="A42" s="3">
        <f>COUNT($A$9:A40)+1</f>
        <v>17</v>
      </c>
      <c r="B42" s="26" t="s">
        <v>467</v>
      </c>
      <c r="C42" s="15" t="s">
        <v>102</v>
      </c>
      <c r="D42" s="10">
        <v>24</v>
      </c>
      <c r="E42" s="383"/>
      <c r="F42" s="372">
        <f t="shared" si="3"/>
        <v>0</v>
      </c>
    </row>
    <row r="43" spans="1:6" s="1" customFormat="1">
      <c r="A43" s="3"/>
      <c r="B43" s="5"/>
      <c r="C43" s="484"/>
      <c r="D43" s="563"/>
      <c r="E43" s="383"/>
      <c r="F43" s="372">
        <f t="shared" si="3"/>
        <v>0</v>
      </c>
    </row>
    <row r="44" spans="1:6" s="1" customFormat="1" ht="25.5">
      <c r="A44" s="3">
        <f>COUNT($A$9:A42)+1</f>
        <v>18</v>
      </c>
      <c r="B44" s="63" t="s">
        <v>464</v>
      </c>
      <c r="C44" s="447"/>
      <c r="D44" s="563"/>
      <c r="E44" s="383"/>
      <c r="F44" s="372">
        <f t="shared" si="3"/>
        <v>0</v>
      </c>
    </row>
    <row r="45" spans="1:6" s="1" customFormat="1">
      <c r="A45" s="3"/>
      <c r="B45" s="64" t="s">
        <v>79</v>
      </c>
      <c r="C45" s="15" t="s">
        <v>5</v>
      </c>
      <c r="D45" s="10">
        <v>4351</v>
      </c>
      <c r="E45" s="383"/>
      <c r="F45" s="372">
        <f t="shared" si="3"/>
        <v>0</v>
      </c>
    </row>
    <row r="46" spans="1:6" s="1" customFormat="1">
      <c r="A46" s="3"/>
      <c r="B46" s="64" t="s">
        <v>80</v>
      </c>
      <c r="C46" s="15" t="s">
        <v>5</v>
      </c>
      <c r="D46" s="10">
        <v>1700</v>
      </c>
      <c r="E46" s="383"/>
      <c r="F46" s="372">
        <f t="shared" si="3"/>
        <v>0</v>
      </c>
    </row>
    <row r="47" spans="1:6" s="1" customFormat="1">
      <c r="A47" s="3"/>
      <c r="B47" s="64" t="s">
        <v>81</v>
      </c>
      <c r="C47" s="15" t="s">
        <v>5</v>
      </c>
      <c r="D47" s="10">
        <v>4365</v>
      </c>
      <c r="E47" s="383"/>
      <c r="F47" s="372">
        <f t="shared" si="3"/>
        <v>0</v>
      </c>
    </row>
    <row r="48" spans="1:6" s="1" customFormat="1">
      <c r="A48" s="3"/>
      <c r="B48" s="5"/>
      <c r="C48" s="484"/>
      <c r="D48" s="583"/>
      <c r="E48" s="383"/>
      <c r="F48" s="372"/>
    </row>
    <row r="49" spans="1:6" s="431" customFormat="1">
      <c r="A49" s="71">
        <f>COUNT($A$5:A48)+1</f>
        <v>19</v>
      </c>
      <c r="B49" s="14" t="s">
        <v>24</v>
      </c>
      <c r="C49" s="447"/>
      <c r="D49" s="513">
        <v>0.05</v>
      </c>
      <c r="E49" s="25"/>
      <c r="F49" s="360">
        <f>SUM(F10:F47)*D49</f>
        <v>0</v>
      </c>
    </row>
    <row r="50" spans="1:6" s="1" customFormat="1">
      <c r="A50" s="3"/>
      <c r="B50" s="5"/>
      <c r="C50" s="484"/>
      <c r="D50" s="583"/>
      <c r="E50" s="383"/>
      <c r="F50" s="372"/>
    </row>
    <row r="51" spans="1:6" s="1" customFormat="1" ht="13.5" thickBot="1">
      <c r="A51" s="81"/>
      <c r="B51" s="78" t="str">
        <f>$B$1&amp;" skupaj:"</f>
        <v>BETONSKA DELA  skupaj:</v>
      </c>
      <c r="C51" s="485"/>
      <c r="D51" s="486"/>
      <c r="E51" s="561"/>
      <c r="F51" s="361">
        <f>SUM(F10:F49)</f>
        <v>0</v>
      </c>
    </row>
    <row r="52" spans="1:6" s="1" customFormat="1" ht="13.5" thickTop="1">
      <c r="C52" s="82"/>
      <c r="D52" s="487"/>
      <c r="E52" s="120"/>
      <c r="F52" s="120"/>
    </row>
  </sheetData>
  <sheetProtection algorithmName="SHA-512" hashValue="IIgTOmfD7u3Ky7YDTGAPKkvxItRGHscTm1Y2VDt55h4Qs/4MzpZpsG+ybMn4jegaY00AEQwNZE12zmByU4jRxA==" saltValue="hqsexzGwIPF4JyscxEDTxw=="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A51:E51" emptyCellReference="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30</vt:i4>
      </vt:variant>
      <vt:variant>
        <vt:lpstr>Imenovani obsegi</vt:lpstr>
      </vt:variant>
      <vt:variant>
        <vt:i4>53</vt:i4>
      </vt:variant>
    </vt:vector>
  </HeadingPairs>
  <TitlesOfParts>
    <vt:vector size="83" baseType="lpstr">
      <vt:lpstr>rekapitulacija SKUPNA  GOI</vt:lpstr>
      <vt:lpstr>spremni list</vt:lpstr>
      <vt:lpstr>OPOMBE</vt:lpstr>
      <vt:lpstr>rekapitulacija GO</vt:lpstr>
      <vt:lpstr>PRIPRAVLJALNA DELA</vt:lpstr>
      <vt:lpstr>RUŠITVENA</vt:lpstr>
      <vt:lpstr>ZEMELJSKA</vt:lpstr>
      <vt:lpstr> KANAL. V OBJEKTU</vt:lpstr>
      <vt:lpstr>BETONSKA</vt:lpstr>
      <vt:lpstr>TESARSKA DELA</vt:lpstr>
      <vt:lpstr>ZIDARSKA</vt:lpstr>
      <vt:lpstr>rekapitulacija</vt:lpstr>
      <vt:lpstr>STREHA-DVOKAPNICA</vt:lpstr>
      <vt:lpstr>RAVNA STREHA</vt:lpstr>
      <vt:lpstr>FASADE</vt:lpstr>
      <vt:lpstr>KLJUČAVNIČARSKA</vt:lpstr>
      <vt:lpstr>ESTRIHI</vt:lpstr>
      <vt:lpstr>KERAMIKA</vt:lpstr>
      <vt:lpstr>PVC TLAKI</vt:lpstr>
      <vt:lpstr>VRATA</vt:lpstr>
      <vt:lpstr>OKNA</vt:lpstr>
      <vt:lpstr>ZUNANJE IN NOTR. ZASTEKLITVE</vt:lpstr>
      <vt:lpstr>SUHOMONTAŽNA</vt:lpstr>
      <vt:lpstr>SLIKOPLESKARSKA</vt:lpstr>
      <vt:lpstr>DVIGALO</vt:lpstr>
      <vt:lpstr>RAZNA DELA</vt:lpstr>
      <vt:lpstr>rekapitulacija ZU</vt:lpstr>
      <vt:lpstr>USTROJ</vt:lpstr>
      <vt:lpstr>MET</vt:lpstr>
      <vt:lpstr>FEK </vt:lpstr>
      <vt:lpstr>' KANAL. V OBJEKTU'!Področje_tiskanja</vt:lpstr>
      <vt:lpstr>BETONSKA!Področje_tiskanja</vt:lpstr>
      <vt:lpstr>DVIGALO!Področje_tiskanja</vt:lpstr>
      <vt:lpstr>ESTRIHI!Področje_tiskanja</vt:lpstr>
      <vt:lpstr>FASADE!Področje_tiskanja</vt:lpstr>
      <vt:lpstr>'FEK '!Področje_tiskanja</vt:lpstr>
      <vt:lpstr>KERAMIKA!Področje_tiskanja</vt:lpstr>
      <vt:lpstr>KLJUČAVNIČARSKA!Področje_tiskanja</vt:lpstr>
      <vt:lpstr>MET!Področje_tiskanja</vt:lpstr>
      <vt:lpstr>OKNA!Področje_tiskanja</vt:lpstr>
      <vt:lpstr>OPOMBE!Področje_tiskanja</vt:lpstr>
      <vt:lpstr>'PRIPRAVLJALNA DELA'!Področje_tiskanja</vt:lpstr>
      <vt:lpstr>'PVC TLAKI'!Področje_tiskanja</vt:lpstr>
      <vt:lpstr>'RAVNA STREHA'!Področje_tiskanja</vt:lpstr>
      <vt:lpstr>'RAZNA DELA'!Področje_tiskanja</vt:lpstr>
      <vt:lpstr>rekapitulacija!Področje_tiskanja</vt:lpstr>
      <vt:lpstr>'rekapitulacija GO'!Področje_tiskanja</vt:lpstr>
      <vt:lpstr>'rekapitulacija ZU'!Področje_tiskanja</vt:lpstr>
      <vt:lpstr>RUŠITVENA!Področje_tiskanja</vt:lpstr>
      <vt:lpstr>SLIKOPLESKARSKA!Področje_tiskanja</vt:lpstr>
      <vt:lpstr>'spremni list'!Področje_tiskanja</vt:lpstr>
      <vt:lpstr>'STREHA-DVOKAPNICA'!Področje_tiskanja</vt:lpstr>
      <vt:lpstr>SUHOMONTAŽNA!Področje_tiskanja</vt:lpstr>
      <vt:lpstr>'TESARSKA DELA'!Področje_tiskanja</vt:lpstr>
      <vt:lpstr>USTROJ!Področje_tiskanja</vt:lpstr>
      <vt:lpstr>VRATA!Področje_tiskanja</vt:lpstr>
      <vt:lpstr>ZEMELJSKA!Področje_tiskanja</vt:lpstr>
      <vt:lpstr>ZIDARSKA!Področje_tiskanja</vt:lpstr>
      <vt:lpstr>'ZUNANJE IN NOTR. ZASTEKLITVE'!Področje_tiskanja</vt:lpstr>
      <vt:lpstr>BETONSKA!Tiskanje_naslovov</vt:lpstr>
      <vt:lpstr>DVIGALO!Tiskanje_naslovov</vt:lpstr>
      <vt:lpstr>ESTRIHI!Tiskanje_naslovov</vt:lpstr>
      <vt:lpstr>FASADE!Tiskanje_naslovov</vt:lpstr>
      <vt:lpstr>'FEK '!Tiskanje_naslovov</vt:lpstr>
      <vt:lpstr>KERAMIKA!Tiskanje_naslovov</vt:lpstr>
      <vt:lpstr>KLJUČAVNIČARSKA!Tiskanje_naslovov</vt:lpstr>
      <vt:lpstr>MET!Tiskanje_naslovov</vt:lpstr>
      <vt:lpstr>OKNA!Tiskanje_naslovov</vt:lpstr>
      <vt:lpstr>'PRIPRAVLJALNA DELA'!Tiskanje_naslovov</vt:lpstr>
      <vt:lpstr>'PVC TLAKI'!Tiskanje_naslovov</vt:lpstr>
      <vt:lpstr>'RAVNA STREHA'!Tiskanje_naslovov</vt:lpstr>
      <vt:lpstr>'RAZNA DELA'!Tiskanje_naslovov</vt:lpstr>
      <vt:lpstr>RUŠITVENA!Tiskanje_naslovov</vt:lpstr>
      <vt:lpstr>SLIKOPLESKARSKA!Tiskanje_naslovov</vt:lpstr>
      <vt:lpstr>'spremni list'!Tiskanje_naslovov</vt:lpstr>
      <vt:lpstr>'STREHA-DVOKAPNICA'!Tiskanje_naslovov</vt:lpstr>
      <vt:lpstr>SUHOMONTAŽNA!Tiskanje_naslovov</vt:lpstr>
      <vt:lpstr>'TESARSKA DELA'!Tiskanje_naslovov</vt:lpstr>
      <vt:lpstr>USTROJ!Tiskanje_naslovov</vt:lpstr>
      <vt:lpstr>VRATA!Tiskanje_naslovov</vt:lpstr>
      <vt:lpstr>ZEMELJSKA!Tiskanje_naslovov</vt:lpstr>
      <vt:lpstr>ZIDARSKA!Tiskanje_naslovov</vt:lpstr>
      <vt:lpstr>'ZUNANJE IN NOTR. ZASTEKLITVE'!Tiskanje_naslovov</vt:lpstr>
    </vt:vector>
  </TitlesOfParts>
  <Company>PROTIM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 OBJEKT</dc:title>
  <dc:subject>POPIS PGD</dc:subject>
  <dc:creator>ROBI</dc:creator>
  <cp:lastModifiedBy>aleksanderm</cp:lastModifiedBy>
  <cp:lastPrinted>2015-08-04T07:08:06Z</cp:lastPrinted>
  <dcterms:created xsi:type="dcterms:W3CDTF">2000-06-15T13:25:55Z</dcterms:created>
  <dcterms:modified xsi:type="dcterms:W3CDTF">2015-09-03T10:21:23Z</dcterms:modified>
</cp:coreProperties>
</file>